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Relationship Id="rId4" Target="docProps/custom.xml" Type="http://schemas.openxmlformats.org/officeDocument/2006/relationships/custom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RECDIF\Biblioteca\1404311 Registro Control Ciclo Vida\Metadatos\2022\Febrero\michell 25-02-2022\"/>
    </mc:Choice>
  </mc:AlternateContent>
  <bookViews>
    <workbookView xWindow="0" yWindow="0" windowWidth="20490" windowHeight="7755"/>
  </bookViews>
  <sheets>
    <sheet name="Presupuesto 2020" sheetId="27" r:id="rId1"/>
    <sheet name="Ejecución 2012" sheetId="8" state="hidden" r:id="rId2"/>
    <sheet name="Ejecución 2013" sheetId="9" state="hidden" r:id="rId3"/>
    <sheet name="Historico 2014" sheetId="10" state="hidden" r:id="rId4"/>
  </sheets>
  <definedNames>
    <definedName name="Print_Area" localSheetId="1">'Ejecución 2012'!$A$1:$H$16</definedName>
    <definedName name="Print_Area" localSheetId="2">'Ejecución 2013'!$A$1:$H$16</definedName>
    <definedName name="Print_Area" localSheetId="3">'Historico 2014'!$A$1:$H$14</definedName>
    <definedName name="Print_Area" localSheetId="0">'Presupuesto 2020'!$A$1:$E$26</definedName>
    <definedName name="Print_Titles" localSheetId="0">'Presupuesto 2020'!$1:$3</definedName>
    <definedName name="_xlnm.Print_Titles" localSheetId="0">'Presupuesto 2020'!$1:$3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7" l="1"/>
  <c r="E22" i="27"/>
  <c r="E21" i="27"/>
  <c r="E18" i="27"/>
  <c r="E17" i="27"/>
  <c r="E16" i="27"/>
  <c r="E14" i="27"/>
  <c r="E15" i="27" s="1"/>
  <c r="E12" i="27"/>
  <c r="E11" i="27"/>
  <c r="E9" i="27"/>
  <c r="E8" i="27"/>
  <c r="E7" i="27"/>
  <c r="D10" i="27"/>
  <c r="D13" i="27"/>
  <c r="D15" i="27"/>
  <c r="D19" i="27"/>
  <c r="D24" i="27"/>
  <c r="C10" i="27"/>
  <c r="C13" i="27"/>
  <c r="C15" i="27"/>
  <c r="C19" i="27"/>
  <c r="C24" i="27"/>
  <c r="F9" i="8"/>
  <c r="G9" i="8"/>
  <c r="H9" i="8"/>
  <c r="H12" i="10"/>
  <c r="G12" i="10"/>
  <c r="F12" i="10"/>
  <c r="C12" i="10"/>
  <c r="D12" i="10"/>
  <c r="E12" i="10"/>
  <c r="B12" i="10"/>
  <c r="F10" i="10"/>
  <c r="G10" i="10"/>
  <c r="H10" i="10"/>
  <c r="C10" i="10"/>
  <c r="D10" i="10"/>
  <c r="E10" i="10"/>
  <c r="B10" i="10"/>
  <c r="H14" i="9"/>
  <c r="G14" i="9"/>
  <c r="F14" i="9"/>
  <c r="F10" i="9"/>
  <c r="G10" i="9"/>
  <c r="H10" i="9"/>
  <c r="F11" i="9"/>
  <c r="G11" i="9"/>
  <c r="H11" i="9"/>
  <c r="F13" i="9"/>
  <c r="G13" i="9"/>
  <c r="H13" i="9"/>
  <c r="H9" i="9"/>
  <c r="G9" i="9"/>
  <c r="F9" i="9"/>
  <c r="C12" i="9"/>
  <c r="F12" i="9"/>
  <c r="D12" i="9"/>
  <c r="G12" i="9"/>
  <c r="E12" i="9"/>
  <c r="H12" i="9"/>
  <c r="B12" i="9"/>
  <c r="C12" i="8"/>
  <c r="C14" i="8"/>
  <c r="D12" i="8"/>
  <c r="D14" i="8"/>
  <c r="E12" i="8"/>
  <c r="E14" i="8"/>
  <c r="B12" i="8"/>
  <c r="B14" i="8"/>
  <c r="H12" i="8"/>
  <c r="G12" i="8"/>
  <c r="F12" i="8"/>
  <c r="H11" i="10"/>
  <c r="G11" i="10"/>
  <c r="F11" i="10"/>
  <c r="H9" i="10"/>
  <c r="G9" i="10"/>
  <c r="F9" i="10"/>
  <c r="H8" i="10"/>
  <c r="G8" i="10"/>
  <c r="F8" i="10"/>
  <c r="H7" i="10"/>
  <c r="G7" i="10"/>
  <c r="F7" i="10"/>
  <c r="H14" i="8"/>
  <c r="G14" i="8"/>
  <c r="F14" i="8"/>
  <c r="H13" i="8"/>
  <c r="G13" i="8"/>
  <c r="F13" i="8"/>
  <c r="H11" i="8"/>
  <c r="G11" i="8"/>
  <c r="F11" i="8"/>
  <c r="H10" i="8"/>
  <c r="G10" i="8"/>
  <c r="F10" i="8"/>
  <c r="E13" i="27" l="1"/>
  <c r="E24" i="27"/>
  <c r="E10" i="27"/>
  <c r="E20" i="27"/>
  <c r="E25" i="27" s="1"/>
  <c r="D20" i="27"/>
  <c r="D25" i="27" s="1"/>
  <c r="E19" i="27"/>
  <c r="C20" i="27"/>
  <c r="C25" i="27" s="1"/>
</calcChain>
</file>

<file path=xl/sharedStrings.xml><?xml version="1.0" encoding="utf-8"?>
<sst xmlns="http://schemas.openxmlformats.org/spreadsheetml/2006/main" count="102" uniqueCount="69">
  <si>
    <t>DESCRIPCION</t>
  </si>
  <si>
    <t>APR. VIGENTE</t>
  </si>
  <si>
    <t>COMPROMISO</t>
  </si>
  <si>
    <t>OBLIGACION</t>
  </si>
  <si>
    <t>PAGOS</t>
  </si>
  <si>
    <t>C/A</t>
  </si>
  <si>
    <t>O/A</t>
  </si>
  <si>
    <t>P/A</t>
  </si>
  <si>
    <t xml:space="preserve">GASTOS DE PERSONAL </t>
  </si>
  <si>
    <t>GASTOS GENERALES</t>
  </si>
  <si>
    <t>TRANSFERENCIAS</t>
  </si>
  <si>
    <t>TOTAL FUNCIONAMIENTO</t>
  </si>
  <si>
    <t xml:space="preserve">TOTAL INVERSIÓN </t>
  </si>
  <si>
    <t>Cifras en pesos</t>
  </si>
  <si>
    <t xml:space="preserve">DEPARTAMENTO ADMINISTRATIVO - DIRECCIÓN NACIONAL DE INTELIGENCIA </t>
  </si>
  <si>
    <t>Fuente: SIIF Nación II</t>
  </si>
  <si>
    <t>Porcentaje Ejecución</t>
  </si>
  <si>
    <t>TOTAL DNI 2013</t>
  </si>
  <si>
    <t>TOTAL DNI 2014</t>
  </si>
  <si>
    <t>PRESUPUESTO ASIGNADO Y EJECUTADO VIGENCIA FISCAL 2014</t>
  </si>
  <si>
    <t>DESCRIPCIÓN</t>
  </si>
  <si>
    <t xml:space="preserve">TOTAL PRESUPUESTO </t>
  </si>
  <si>
    <t>VIGENCIA FISCAL 2012</t>
  </si>
  <si>
    <t>VIGENCIA FISCAL 2013</t>
  </si>
  <si>
    <t xml:space="preserve">DEPARTAMENTO ADMINISTRATIVO DIRECCIÓN NACIONAL DE INTELIGENCIA </t>
  </si>
  <si>
    <t xml:space="preserve">EJECUCIÓN PRESUPUESTO </t>
  </si>
  <si>
    <t>OBLIGACIÓN</t>
  </si>
  <si>
    <t>PORCENTAJE EJECUCIÓN</t>
  </si>
  <si>
    <t>TOTAL</t>
  </si>
  <si>
    <t>Fuente: SIIF Nación II / Corte a 2012 - 12 - 31</t>
  </si>
  <si>
    <t xml:space="preserve">APROPIACIÓN </t>
  </si>
  <si>
    <t>C: Compromisos, O: Obligación, P: Pagos, A: Apropiación</t>
  </si>
  <si>
    <t>Fuente: SIIF Nación II / Corte a 2013 - 12 - 31</t>
  </si>
  <si>
    <t>APROPIACIÓN VIGENTE</t>
  </si>
  <si>
    <t>GASTOS POR TRIBUTOS, MULTAS, SANCIONES E INTERESES DE MORA</t>
  </si>
  <si>
    <t>ADQUISICION DE BIENES Y SERVICIOS</t>
  </si>
  <si>
    <t>TRANSFERENCIAS CORRIENTES</t>
  </si>
  <si>
    <t>APROPIACIÓN INICIAL</t>
  </si>
  <si>
    <t>RUBRO</t>
  </si>
  <si>
    <t>MODIFICIACIONES</t>
  </si>
  <si>
    <t xml:space="preserve">INVERSIÓN </t>
  </si>
  <si>
    <t>FUNCIONAMIENTO</t>
  </si>
  <si>
    <t>A-01-01-01</t>
  </si>
  <si>
    <t>A-01-01-02</t>
  </si>
  <si>
    <t>A-01-01-03</t>
  </si>
  <si>
    <t>A-02-01</t>
  </si>
  <si>
    <t>A-02-02</t>
  </si>
  <si>
    <t>A-03-04-02-012</t>
  </si>
  <si>
    <t>A-08-01</t>
  </si>
  <si>
    <t>A-08-03</t>
  </si>
  <si>
    <t>A-08-04-01</t>
  </si>
  <si>
    <t>C-4201-0100-5</t>
  </si>
  <si>
    <t>C-4201-0100-6</t>
  </si>
  <si>
    <t>C-4201-0100-7</t>
  </si>
  <si>
    <t>Salario</t>
  </si>
  <si>
    <t>Contribuciones inherentes a la nómina</t>
  </si>
  <si>
    <t>Remuneraciones no constitutivas de factor salarial</t>
  </si>
  <si>
    <t>Adquisición de activos no financieros</t>
  </si>
  <si>
    <t>Adquisiciones diferentes de activos</t>
  </si>
  <si>
    <t>Incapacidades y licencias de maternidad y paternidad (no de pensiones)</t>
  </si>
  <si>
    <t>Impuestos</t>
  </si>
  <si>
    <t>Tasas y derechos administrativos</t>
  </si>
  <si>
    <t>Cuota de fiscalización y auditaje</t>
  </si>
  <si>
    <t>Consolidación de los servicios de formación de inteligencia estratégica y contrainteligencia de estado a nivel  nacional</t>
  </si>
  <si>
    <t>Actualización de los servicios de tecnologías de la información y de las comunicaciones en materia de inteligencia estratégica a nivel   nacional</t>
  </si>
  <si>
    <t>Construcción sede operacional de la DNI a nivel  nacional</t>
  </si>
  <si>
    <t>VIGENCIA FISCAL 2020</t>
  </si>
  <si>
    <t>Fuente: SIIF Nación II 2020-12-31</t>
  </si>
  <si>
    <t xml:space="preserve">PRESUPUESTO ASIGNADO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</si>
</sst>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Futura Std Book"/>
      <family val="2"/>
    </font>
    <font>
      <sz val="12"/>
      <name val="Futura Std Book"/>
      <family val="2"/>
    </font>
    <font>
      <b/>
      <sz val="12"/>
      <color rgb="FF000000"/>
      <name val="Futura Std Book"/>
      <family val="2"/>
    </font>
    <font>
      <sz val="12"/>
      <color rgb="FF000000"/>
      <name val="Futura Std Book"/>
      <family val="2"/>
    </font>
    <font>
      <sz val="10"/>
      <name val="Futura Std Book"/>
      <family val="2"/>
    </font>
    <font>
      <b/>
      <sz val="18"/>
      <name val="Work Sans Light"/>
    </font>
    <font>
      <sz val="11"/>
      <color rgb="FF000000"/>
      <name val="Work Sans Light"/>
    </font>
    <font>
      <b/>
      <sz val="10"/>
      <color rgb="FF000000"/>
      <name val="Work Sans Light"/>
    </font>
    <font>
      <sz val="9"/>
      <color rgb="FF000000"/>
      <name val="Work Sans Light"/>
    </font>
    <font>
      <sz val="9"/>
      <name val="Work Sans Light"/>
    </font>
    <font>
      <b/>
      <sz val="14"/>
      <name val="Work Sans Light"/>
    </font>
    <font>
      <b/>
      <sz val="11"/>
      <color rgb="FF000000"/>
      <name val="Work Sans Light"/>
    </font>
    <font>
      <b/>
      <sz val="16"/>
      <name val="Work Sans Light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Fill="1" applyBorder="1"/>
    <xf numFmtId="0" fontId="4" fillId="0" borderId="0" xfId="0" applyNumberFormat="1" applyFont="1" applyFill="1" applyBorder="1" applyAlignment="1">
      <alignment horizontal="left" vertical="center" wrapText="1" readingOrder="1"/>
    </xf>
    <xf numFmtId="3" fontId="5" fillId="2" borderId="2" xfId="0" applyNumberFormat="1" applyFont="1" applyFill="1" applyBorder="1" applyAlignment="1">
      <alignment horizontal="right" vertical="center" wrapText="1" readingOrder="1"/>
    </xf>
    <xf numFmtId="9" fontId="3" fillId="2" borderId="2" xfId="1" applyFont="1" applyFill="1" applyBorder="1" applyAlignment="1">
      <alignment vertical="center"/>
    </xf>
    <xf numFmtId="3" fontId="3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center" vertical="center" wrapText="1" readingOrder="1"/>
    </xf>
    <xf numFmtId="3" fontId="5" fillId="0" borderId="2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 applyBorder="1"/>
    <xf numFmtId="0" fontId="4" fillId="0" borderId="2" xfId="0" applyNumberFormat="1" applyFont="1" applyFill="1" applyBorder="1" applyAlignment="1">
      <alignment horizontal="left" vertical="center" wrapText="1" readingOrder="1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3" fontId="2" fillId="4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 readingOrder="1"/>
    </xf>
    <xf numFmtId="3" fontId="4" fillId="3" borderId="2" xfId="0" applyNumberFormat="1" applyFont="1" applyFill="1" applyBorder="1" applyAlignment="1">
      <alignment horizontal="right" vertical="center" wrapText="1" readingOrder="1"/>
    </xf>
    <xf numFmtId="9" fontId="2" fillId="3" borderId="2" xfId="1" applyFont="1" applyFill="1" applyBorder="1" applyAlignment="1">
      <alignment vertical="center"/>
    </xf>
    <xf numFmtId="9" fontId="2" fillId="3" borderId="2" xfId="1" applyFont="1" applyFill="1" applyBorder="1" applyAlignment="1">
      <alignment horizontal="center" vertical="center"/>
    </xf>
    <xf numFmtId="9" fontId="3" fillId="2" borderId="2" xfId="1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left" vertical="center" wrapText="1" readingOrder="1"/>
    </xf>
    <xf numFmtId="3" fontId="5" fillId="4" borderId="2" xfId="0" applyNumberFormat="1" applyFont="1" applyFill="1" applyBorder="1" applyAlignment="1">
      <alignment horizontal="right" vertical="center" wrapText="1" readingOrder="1"/>
    </xf>
    <xf numFmtId="9" fontId="3" fillId="4" borderId="2" xfId="1" applyFont="1" applyFill="1" applyBorder="1" applyAlignment="1">
      <alignment vertical="center"/>
    </xf>
    <xf numFmtId="9" fontId="3" fillId="4" borderId="2" xfId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left" vertical="center" wrapText="1" readingOrder="1"/>
    </xf>
    <xf numFmtId="0" fontId="5" fillId="4" borderId="2" xfId="0" applyNumberFormat="1" applyFont="1" applyFill="1" applyBorder="1" applyAlignment="1">
      <alignment horizontal="left" vertical="center" wrapText="1" readingOrder="1"/>
    </xf>
    <xf numFmtId="0" fontId="6" fillId="0" borderId="0" xfId="0" applyFont="1" applyFill="1" applyBorder="1"/>
    <xf numFmtId="0" fontId="8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 readingOrder="1"/>
    </xf>
    <xf numFmtId="0" fontId="9" fillId="0" borderId="4" xfId="0" applyNumberFormat="1" applyFont="1" applyFill="1" applyBorder="1" applyAlignment="1">
      <alignment horizontal="center" vertical="center" wrapText="1" readingOrder="1"/>
    </xf>
    <xf numFmtId="0" fontId="9" fillId="0" borderId="2" xfId="0" applyNumberFormat="1" applyFont="1" applyFill="1" applyBorder="1" applyAlignment="1">
      <alignment horizontal="center" vertical="center" wrapText="1" readingOrder="1"/>
    </xf>
    <xf numFmtId="0" fontId="8" fillId="0" borderId="3" xfId="0" applyNumberFormat="1" applyFont="1" applyFill="1" applyBorder="1" applyAlignment="1">
      <alignment vertical="center" wrapText="1" readingOrder="1"/>
    </xf>
    <xf numFmtId="0" fontId="8" fillId="0" borderId="2" xfId="0" applyFont="1" applyBorder="1" applyAlignment="1">
      <alignment vertical="center" wrapText="1"/>
    </xf>
    <xf numFmtId="3" fontId="8" fillId="0" borderId="4" xfId="0" applyNumberFormat="1" applyFont="1" applyFill="1" applyBorder="1" applyAlignment="1">
      <alignment horizontal="right" vertical="center" wrapText="1" readingOrder="1"/>
    </xf>
    <xf numFmtId="37" fontId="8" fillId="0" borderId="2" xfId="0" applyNumberFormat="1" applyFont="1" applyFill="1" applyBorder="1" applyAlignment="1">
      <alignment horizontal="right" vertical="center" wrapText="1" readingOrder="1"/>
    </xf>
    <xf numFmtId="3" fontId="8" fillId="0" borderId="2" xfId="0" applyNumberFormat="1" applyFont="1" applyFill="1" applyBorder="1" applyAlignment="1">
      <alignment horizontal="right" vertical="center" wrapText="1" readingOrder="1"/>
    </xf>
    <xf numFmtId="0" fontId="8" fillId="6" borderId="3" xfId="0" applyNumberFormat="1" applyFont="1" applyFill="1" applyBorder="1" applyAlignment="1">
      <alignment horizontal="left" vertical="center" wrapText="1" readingOrder="1"/>
    </xf>
    <xf numFmtId="0" fontId="8" fillId="8" borderId="2" xfId="0" applyFont="1" applyFill="1" applyBorder="1" applyAlignment="1">
      <alignment vertical="center" wrapText="1"/>
    </xf>
    <xf numFmtId="37" fontId="8" fillId="6" borderId="4" xfId="0" applyNumberFormat="1" applyFont="1" applyFill="1" applyBorder="1" applyAlignment="1">
      <alignment horizontal="right" vertical="center" wrapText="1" readingOrder="1"/>
    </xf>
    <xf numFmtId="0" fontId="13" fillId="7" borderId="3" xfId="0" applyFont="1" applyFill="1" applyBorder="1"/>
    <xf numFmtId="0" fontId="13" fillId="9" borderId="2" xfId="0" applyFont="1" applyFill="1" applyBorder="1" applyAlignment="1">
      <alignment vertical="center" wrapText="1"/>
    </xf>
    <xf numFmtId="37" fontId="13" fillId="7" borderId="4" xfId="0" applyNumberFormat="1" applyFont="1" applyFill="1" applyBorder="1" applyAlignment="1">
      <alignment horizontal="right" vertical="center" wrapText="1" readingOrder="1"/>
    </xf>
    <xf numFmtId="0" fontId="0" fillId="0" borderId="0" xfId="0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4" fillId="4" borderId="6" xfId="0" applyNumberFormat="1" applyFont="1" applyFill="1" applyBorder="1" applyAlignment="1">
      <alignment horizontal="center" vertical="top" wrapText="1" readingOrder="1"/>
    </xf>
    <xf numFmtId="0" fontId="4" fillId="4" borderId="7" xfId="0" applyNumberFormat="1" applyFont="1" applyFill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worksheets/sheet2.xml" Type="http://schemas.openxmlformats.org/officeDocument/2006/relationships/worksheet"/>
<Relationship Id="rId3" Target="worksheets/sheet3.xml" Type="http://schemas.openxmlformats.org/officeDocument/2006/relationships/worksheet"/>
<Relationship Id="rId4" Target="worksheets/sheet4.xml" Type="http://schemas.openxmlformats.org/officeDocument/2006/relationships/worksheet"/>
<Relationship Id="rId5" Target="theme/theme1.xml" Type="http://schemas.openxmlformats.org/officeDocument/2006/relationships/theme"/>
<Relationship Id="rId6" Target="styles.xml" Type="http://schemas.openxmlformats.org/officeDocument/2006/relationships/styles"/>
<Relationship Id="rId7" Target="sharedStrings.xml" Type="http://schemas.openxmlformats.org/officeDocument/2006/relationships/sharedStrings"/>
<Relationship Id="rId8" Target="calcChain.xml" Type="http://schemas.openxmlformats.org/officeDocument/2006/relationships/calcChain"/>
</Relationships>

</file>

<file path=xl/drawings/_rels/vmlDrawing1.vml.rels><?xml version="1.0" encoding="UTF-8" standalone="no"?>
<Relationships xmlns="http://schemas.openxmlformats.org/package/2006/relationships">
<Relationship Id="rId1" Target="../media/image1.jpeg" Type="http://schemas.openxmlformats.org/officeDocument/2006/relationships/image"/>
<Relationship Id="rId2" Target="../media/image2.jpeg" Type="http://schemas.openxmlformats.org/officeDocument/2006/relationships/image"/>
</Relationships>
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vmlDrawing1.vml" Type="http://schemas.openxmlformats.org/officeDocument/2006/relationships/vmlDrawing"/>
</Relationships>

</file>

<file path=xl/worksheets/_rels/sheet2.xml.rels><?xml version="1.0" encoding="UTF-8" standalone="no"?>
<Relationships xmlns="http://schemas.openxmlformats.org/package/2006/relationships">
<Relationship Id="rId1" Target="../printerSettings/printerSettings2.bin" Type="http://schemas.openxmlformats.org/officeDocument/2006/relationships/printerSettings"/>
</Relationships>

</file>

<file path=xl/worksheets/_rels/sheet3.xml.rels><?xml version="1.0" encoding="UTF-8" standalone="no"?>
<Relationships xmlns="http://schemas.openxmlformats.org/package/2006/relationships">
<Relationship Id="rId1" Target="../printerSettings/printerSettings3.bin" Type="http://schemas.openxmlformats.org/officeDocument/2006/relationships/printerSettings"/>
</Relationships>

</file>

<file path=xl/worksheets/_rels/sheet4.xml.rels><?xml version="1.0" encoding="UTF-8" standalone="no"?>
<Relationships xmlns="http://schemas.openxmlformats.org/package/2006/relationships">
<Relationship Id="rId1" Target="../printerSettings/printerSettings4.bin" Type="http://schemas.openxmlformats.org/officeDocument/2006/relationships/printerSettings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26"/>
  <sheetViews>
    <sheetView tabSelected="1" zoomScale="85" zoomScaleNormal="85" zoomScaleSheetLayoutView="70" zoomScalePageLayoutView="85" workbookViewId="0">
      <selection activeCell="B21" sqref="B21"/>
    </sheetView>
  </sheetViews>
  <sheetFormatPr baseColWidth="10" defaultRowHeight="15" x14ac:dyDescent="0.25"/>
  <cols>
    <col min="1" max="1" width="16" customWidth="1"/>
    <col min="2" max="2" width="48.7109375" customWidth="1"/>
    <col min="3" max="3" width="20.140625" customWidth="1"/>
    <col min="4" max="4" width="22.85546875" customWidth="1"/>
    <col min="5" max="5" width="20.5703125" customWidth="1"/>
  </cols>
  <sheetData>
    <row r="1" spans="1:5" ht="20.25" x14ac:dyDescent="0.25">
      <c r="A1" s="42" t="s">
        <v>24</v>
      </c>
      <c r="B1" s="42"/>
      <c r="C1" s="42"/>
      <c r="D1" s="42"/>
      <c r="E1" s="42"/>
    </row>
    <row r="2" spans="1:5" ht="23.25" x14ac:dyDescent="0.25">
      <c r="A2" s="43" t="s">
        <v>68</v>
      </c>
      <c r="B2" s="43"/>
      <c r="C2" s="43"/>
      <c r="D2" s="43"/>
      <c r="E2" s="43"/>
    </row>
    <row r="3" spans="1:5" ht="28.5" customHeight="1" x14ac:dyDescent="0.25">
      <c r="A3" s="25"/>
      <c r="B3" s="25"/>
      <c r="C3" s="25"/>
      <c r="D3" s="25"/>
      <c r="E3" s="25"/>
    </row>
    <row r="4" spans="1:5" ht="24.75" customHeight="1" x14ac:dyDescent="0.25">
      <c r="A4" s="44" t="s">
        <v>66</v>
      </c>
      <c r="B4" s="44"/>
      <c r="C4" s="44"/>
      <c r="D4" s="44"/>
      <c r="E4" s="44"/>
    </row>
    <row r="5" spans="1:5" x14ac:dyDescent="0.25">
      <c r="A5" s="46" t="s">
        <v>13</v>
      </c>
      <c r="B5" s="47"/>
      <c r="C5" s="46"/>
      <c r="D5" s="46"/>
      <c r="E5" s="46"/>
    </row>
    <row r="6" spans="1:5" s="41" customFormat="1" ht="25.5" x14ac:dyDescent="0.25">
      <c r="A6" s="27" t="s">
        <v>38</v>
      </c>
      <c r="B6" s="26" t="s">
        <v>20</v>
      </c>
      <c r="C6" s="28" t="s">
        <v>37</v>
      </c>
      <c r="D6" s="29" t="s">
        <v>39</v>
      </c>
      <c r="E6" s="29" t="s">
        <v>33</v>
      </c>
    </row>
    <row r="7" spans="1:5" x14ac:dyDescent="0.25">
      <c r="A7" s="30" t="s">
        <v>42</v>
      </c>
      <c r="B7" s="31" t="s">
        <v>54</v>
      </c>
      <c r="C7" s="32">
        <v>46555000000</v>
      </c>
      <c r="D7" s="33">
        <v>-638300708</v>
      </c>
      <c r="E7" s="34">
        <f t="shared" ref="E7:E9" si="0">+C7+D7</f>
        <v>45916699292</v>
      </c>
    </row>
    <row r="8" spans="1:5" x14ac:dyDescent="0.25">
      <c r="A8" s="30" t="s">
        <v>43</v>
      </c>
      <c r="B8" s="31" t="s">
        <v>55</v>
      </c>
      <c r="C8" s="32">
        <v>19119000000</v>
      </c>
      <c r="D8" s="33">
        <v>-358000000</v>
      </c>
      <c r="E8" s="34">
        <f t="shared" si="0"/>
        <v>18761000000</v>
      </c>
    </row>
    <row r="9" spans="1:5" ht="30" x14ac:dyDescent="0.25">
      <c r="A9" s="30" t="s">
        <v>44</v>
      </c>
      <c r="B9" s="31" t="s">
        <v>56</v>
      </c>
      <c r="C9" s="32">
        <v>2709000000</v>
      </c>
      <c r="D9" s="33">
        <v>2514354750</v>
      </c>
      <c r="E9" s="34">
        <f t="shared" si="0"/>
        <v>5223354750</v>
      </c>
    </row>
    <row r="10" spans="1:5" x14ac:dyDescent="0.25">
      <c r="A10" s="35"/>
      <c r="B10" s="36" t="s">
        <v>8</v>
      </c>
      <c r="C10" s="37">
        <f>SUM(C7:C9)</f>
        <v>68383000000</v>
      </c>
      <c r="D10" s="37">
        <f t="shared" ref="D10:E10" si="1">SUM(D7:D9)</f>
        <v>1518054042</v>
      </c>
      <c r="E10" s="37">
        <f t="shared" si="1"/>
        <v>69901054042</v>
      </c>
    </row>
    <row r="11" spans="1:5" x14ac:dyDescent="0.25">
      <c r="A11" s="30" t="s">
        <v>45</v>
      </c>
      <c r="B11" s="31" t="s">
        <v>57</v>
      </c>
      <c r="C11" s="32">
        <v>218000000</v>
      </c>
      <c r="D11" s="33">
        <v>1076084000</v>
      </c>
      <c r="E11" s="34">
        <f t="shared" ref="E11:E12" si="2">+C11+D11</f>
        <v>1294084000</v>
      </c>
    </row>
    <row r="12" spans="1:5" x14ac:dyDescent="0.25">
      <c r="A12" s="30" t="s">
        <v>46</v>
      </c>
      <c r="B12" s="31" t="s">
        <v>58</v>
      </c>
      <c r="C12" s="32">
        <v>22767000000</v>
      </c>
      <c r="D12" s="33">
        <v>-1987563415</v>
      </c>
      <c r="E12" s="34">
        <f t="shared" si="2"/>
        <v>20779436585</v>
      </c>
    </row>
    <row r="13" spans="1:5" x14ac:dyDescent="0.25">
      <c r="A13" s="35"/>
      <c r="B13" s="36" t="s">
        <v>35</v>
      </c>
      <c r="C13" s="37">
        <f>SUM(C11:C12)</f>
        <v>22985000000</v>
      </c>
      <c r="D13" s="37">
        <f t="shared" ref="D13:E13" si="3">SUM(D11:D12)</f>
        <v>-911479415</v>
      </c>
      <c r="E13" s="37">
        <f t="shared" si="3"/>
        <v>22073520585</v>
      </c>
    </row>
    <row r="14" spans="1:5" ht="30" x14ac:dyDescent="0.25">
      <c r="A14" s="30" t="s">
        <v>47</v>
      </c>
      <c r="B14" s="31" t="s">
        <v>59</v>
      </c>
      <c r="C14" s="32">
        <v>0</v>
      </c>
      <c r="D14" s="33">
        <v>349945958</v>
      </c>
      <c r="E14" s="34">
        <f>+C14+D14</f>
        <v>349945958</v>
      </c>
    </row>
    <row r="15" spans="1:5" x14ac:dyDescent="0.25">
      <c r="A15" s="35"/>
      <c r="B15" s="36" t="s">
        <v>36</v>
      </c>
      <c r="C15" s="37">
        <f>SUM(C14)</f>
        <v>0</v>
      </c>
      <c r="D15" s="37">
        <f t="shared" ref="D15:E15" si="4">SUM(D14)</f>
        <v>349945958</v>
      </c>
      <c r="E15" s="37">
        <f t="shared" si="4"/>
        <v>349945958</v>
      </c>
    </row>
    <row r="16" spans="1:5" x14ac:dyDescent="0.25">
      <c r="A16" s="30" t="s">
        <v>48</v>
      </c>
      <c r="B16" s="31" t="s">
        <v>60</v>
      </c>
      <c r="C16" s="32">
        <v>61000000</v>
      </c>
      <c r="D16" s="33">
        <v>20368782</v>
      </c>
      <c r="E16" s="34">
        <f t="shared" ref="E16:E18" si="5">+C16+D16</f>
        <v>81368782</v>
      </c>
    </row>
    <row r="17" spans="1:5" x14ac:dyDescent="0.25">
      <c r="A17" s="30" t="s">
        <v>49</v>
      </c>
      <c r="B17" s="31" t="s">
        <v>61</v>
      </c>
      <c r="C17" s="32">
        <v>2000000</v>
      </c>
      <c r="D17" s="33">
        <v>0</v>
      </c>
      <c r="E17" s="34">
        <f t="shared" si="5"/>
        <v>2000000</v>
      </c>
    </row>
    <row r="18" spans="1:5" x14ac:dyDescent="0.25">
      <c r="A18" s="30" t="s">
        <v>50</v>
      </c>
      <c r="B18" s="31" t="s">
        <v>62</v>
      </c>
      <c r="C18" s="32">
        <v>152000000</v>
      </c>
      <c r="D18" s="33">
        <v>41110633</v>
      </c>
      <c r="E18" s="34">
        <f t="shared" si="5"/>
        <v>193110633</v>
      </c>
    </row>
    <row r="19" spans="1:5" ht="30" x14ac:dyDescent="0.25">
      <c r="A19" s="35"/>
      <c r="B19" s="36" t="s">
        <v>34</v>
      </c>
      <c r="C19" s="37">
        <f>SUM(C16:C18)</f>
        <v>215000000</v>
      </c>
      <c r="D19" s="37">
        <f t="shared" ref="D19:E19" si="6">SUM(D16:D18)</f>
        <v>61479415</v>
      </c>
      <c r="E19" s="37">
        <f t="shared" si="6"/>
        <v>276479415</v>
      </c>
    </row>
    <row r="20" spans="1:5" x14ac:dyDescent="0.25">
      <c r="A20" s="35"/>
      <c r="B20" s="36" t="s">
        <v>41</v>
      </c>
      <c r="C20" s="37">
        <f>+C10+C13+C15+C19</f>
        <v>91583000000</v>
      </c>
      <c r="D20" s="37">
        <f t="shared" ref="D20:E20" si="7">+D10+D13+D15+D19</f>
        <v>1018000000</v>
      </c>
      <c r="E20" s="37">
        <f t="shared" si="7"/>
        <v>92601000000</v>
      </c>
    </row>
    <row r="21" spans="1:5" ht="45" x14ac:dyDescent="0.25">
      <c r="A21" s="30" t="s">
        <v>51</v>
      </c>
      <c r="B21" s="31" t="s">
        <v>63</v>
      </c>
      <c r="C21" s="32">
        <v>500000000</v>
      </c>
      <c r="D21" s="33">
        <v>-150000000</v>
      </c>
      <c r="E21" s="34">
        <f t="shared" ref="E21:E23" si="8">+C21+D21</f>
        <v>350000000</v>
      </c>
    </row>
    <row r="22" spans="1:5" ht="30" x14ac:dyDescent="0.25">
      <c r="A22" s="30" t="s">
        <v>52</v>
      </c>
      <c r="B22" s="31" t="s">
        <v>65</v>
      </c>
      <c r="C22" s="32">
        <v>2700000000</v>
      </c>
      <c r="D22" s="33">
        <v>0</v>
      </c>
      <c r="E22" s="34">
        <f t="shared" si="8"/>
        <v>2700000000</v>
      </c>
    </row>
    <row r="23" spans="1:5" ht="60" customHeight="1" x14ac:dyDescent="0.25">
      <c r="A23" s="30" t="s">
        <v>53</v>
      </c>
      <c r="B23" s="31" t="s">
        <v>64</v>
      </c>
      <c r="C23" s="32">
        <v>5044353307</v>
      </c>
      <c r="D23" s="33">
        <v>-1000000000</v>
      </c>
      <c r="E23" s="34">
        <f t="shared" si="8"/>
        <v>4044353307</v>
      </c>
    </row>
    <row r="24" spans="1:5" x14ac:dyDescent="0.25">
      <c r="A24" s="35"/>
      <c r="B24" s="36" t="s">
        <v>40</v>
      </c>
      <c r="C24" s="37">
        <f>SUM(C21:C23)</f>
        <v>8244353307</v>
      </c>
      <c r="D24" s="37">
        <f t="shared" ref="D24:E24" si="9">SUM(D21:D23)</f>
        <v>-1150000000</v>
      </c>
      <c r="E24" s="37">
        <f t="shared" si="9"/>
        <v>7094353307</v>
      </c>
    </row>
    <row r="25" spans="1:5" x14ac:dyDescent="0.25">
      <c r="A25" s="38"/>
      <c r="B25" s="39" t="s">
        <v>21</v>
      </c>
      <c r="C25" s="40">
        <f>+C20+C24</f>
        <v>99827353307</v>
      </c>
      <c r="D25" s="40">
        <f t="shared" ref="D25:E25" si="10">+D20+D24</f>
        <v>-132000000</v>
      </c>
      <c r="E25" s="40">
        <f t="shared" si="10"/>
        <v>99695353307</v>
      </c>
    </row>
    <row r="26" spans="1:5" x14ac:dyDescent="0.25">
      <c r="A26" s="45" t="s">
        <v>67</v>
      </c>
      <c r="B26" s="45"/>
    </row>
  </sheetData>
  <mergeCells count="5">
    <mergeCell ref="A1:E1"/>
    <mergeCell ref="A2:E2"/>
    <mergeCell ref="A4:E4"/>
    <mergeCell ref="A26:B26"/>
    <mergeCell ref="A5:E5"/>
  </mergeCells>
  <printOptions horizontalCentered="1"/>
  <pageMargins left="0.51181102362204722" right="0.51181102362204722" top="1.3385826771653544" bottom="0.74803149606299213" header="0.31496062992125984" footer="0.31496062992125984"/>
  <pageSetup scale="62" orientation="portrait" r:id="rId1"/>
  <headerFooter>
    <oddHeader>&amp;C&amp;"Work Sans,Negrita"&amp;18&amp;K00-030SIN CLASIFICACIÓN&amp;R&amp;G</oddHeader>
    <oddFooter>&amp;L&amp;G&amp;C&amp;"Work Sans,Negrita"&amp;18&amp;K00-032SIN CLASIFICACIÓN&amp;R&amp;P/&amp;N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zoomScaleNormal="100" workbookViewId="0">
      <selection activeCell="C25" sqref="C25"/>
    </sheetView>
  </sheetViews>
  <sheetFormatPr baseColWidth="10" defaultRowHeight="16.5" x14ac:dyDescent="0.3"/>
  <cols>
    <col min="1" max="1" width="49" style="1" customWidth="1"/>
    <col min="2" max="5" width="24.7109375" style="1" customWidth="1"/>
    <col min="6" max="8" width="10" style="1" customWidth="1"/>
    <col min="9" max="10" width="11.42578125" style="1"/>
    <col min="11" max="11" width="4.28515625" style="1" bestFit="1" customWidth="1"/>
    <col min="12" max="12" width="4.140625" style="1" bestFit="1" customWidth="1"/>
    <col min="13" max="16384" width="11.42578125" style="1"/>
  </cols>
  <sheetData>
    <row r="2" spans="1:8" ht="30" customHeight="1" x14ac:dyDescent="0.3">
      <c r="A2" s="48" t="s">
        <v>24</v>
      </c>
      <c r="B2" s="48"/>
      <c r="C2" s="48"/>
      <c r="D2" s="48"/>
      <c r="E2" s="48"/>
      <c r="F2" s="48"/>
      <c r="G2" s="48"/>
      <c r="H2" s="48"/>
    </row>
    <row r="3" spans="1:8" ht="30" customHeight="1" x14ac:dyDescent="0.3">
      <c r="A3" s="48" t="s">
        <v>25</v>
      </c>
      <c r="B3" s="48"/>
      <c r="C3" s="48"/>
      <c r="D3" s="48"/>
      <c r="E3" s="48"/>
      <c r="F3" s="48"/>
      <c r="G3" s="48"/>
      <c r="H3" s="48"/>
    </row>
    <row r="5" spans="1:8" ht="30" customHeight="1" x14ac:dyDescent="0.3">
      <c r="A5" s="48" t="s">
        <v>22</v>
      </c>
      <c r="B5" s="48"/>
      <c r="C5" s="48"/>
      <c r="D5" s="48"/>
      <c r="E5" s="48"/>
      <c r="F5" s="48"/>
      <c r="G5" s="48"/>
      <c r="H5" s="48"/>
    </row>
    <row r="6" spans="1:8" x14ac:dyDescent="0.3">
      <c r="A6" s="49" t="s">
        <v>13</v>
      </c>
      <c r="B6" s="49"/>
      <c r="C6" s="49"/>
      <c r="D6" s="49"/>
      <c r="E6" s="49"/>
      <c r="F6" s="49"/>
      <c r="G6" s="49"/>
      <c r="H6" s="49"/>
    </row>
    <row r="7" spans="1:8" ht="21.75" customHeight="1" x14ac:dyDescent="0.3">
      <c r="A7" s="50" t="s">
        <v>0</v>
      </c>
      <c r="B7" s="50" t="s">
        <v>30</v>
      </c>
      <c r="C7" s="50" t="s">
        <v>2</v>
      </c>
      <c r="D7" s="50" t="s">
        <v>26</v>
      </c>
      <c r="E7" s="50" t="s">
        <v>4</v>
      </c>
      <c r="F7" s="52" t="s">
        <v>27</v>
      </c>
      <c r="G7" s="53"/>
      <c r="H7" s="54"/>
    </row>
    <row r="8" spans="1:8" ht="21.75" customHeight="1" x14ac:dyDescent="0.3">
      <c r="A8" s="51"/>
      <c r="B8" s="51"/>
      <c r="C8" s="51"/>
      <c r="D8" s="51"/>
      <c r="E8" s="51"/>
      <c r="F8" s="10" t="s">
        <v>5</v>
      </c>
      <c r="G8" s="10" t="s">
        <v>6</v>
      </c>
      <c r="H8" s="10" t="s">
        <v>7</v>
      </c>
    </row>
    <row r="9" spans="1:8" ht="35.25" customHeight="1" x14ac:dyDescent="0.3">
      <c r="A9" s="22" t="s">
        <v>8</v>
      </c>
      <c r="B9" s="3">
        <v>18285186234</v>
      </c>
      <c r="C9" s="3">
        <v>14912582699.32</v>
      </c>
      <c r="D9" s="3">
        <v>14858299551.719999</v>
      </c>
      <c r="E9" s="3">
        <v>14847989740.759998</v>
      </c>
      <c r="F9" s="4">
        <f t="shared" ref="F9:F14" si="0">+C9/B9</f>
        <v>0.81555541783824526</v>
      </c>
      <c r="G9" s="4">
        <f t="shared" ref="G9:G14" si="1">+D9/B9</f>
        <v>0.81258672247439578</v>
      </c>
      <c r="H9" s="4">
        <f t="shared" ref="H9:H14" si="2">+E9/B9</f>
        <v>0.8120228884052173</v>
      </c>
    </row>
    <row r="10" spans="1:8" ht="35.25" customHeight="1" x14ac:dyDescent="0.3">
      <c r="A10" s="22" t="s">
        <v>9</v>
      </c>
      <c r="B10" s="3">
        <v>24714191546</v>
      </c>
      <c r="C10" s="3">
        <v>17692346206.959999</v>
      </c>
      <c r="D10" s="3">
        <v>17106219190.040001</v>
      </c>
      <c r="E10" s="3">
        <v>15896741635.75</v>
      </c>
      <c r="F10" s="4">
        <f t="shared" si="0"/>
        <v>0.71587800774423915</v>
      </c>
      <c r="G10" s="4">
        <f t="shared" si="1"/>
        <v>0.69216179530698219</v>
      </c>
      <c r="H10" s="4">
        <f t="shared" si="2"/>
        <v>0.643223210686934</v>
      </c>
    </row>
    <row r="11" spans="1:8" ht="35.25" customHeight="1" x14ac:dyDescent="0.3">
      <c r="A11" s="22" t="s">
        <v>10</v>
      </c>
      <c r="B11" s="3">
        <v>622220</v>
      </c>
      <c r="C11" s="3">
        <v>622220</v>
      </c>
      <c r="D11" s="3">
        <v>622220</v>
      </c>
      <c r="E11" s="3">
        <v>622220</v>
      </c>
      <c r="F11" s="4">
        <f t="shared" si="0"/>
        <v>1</v>
      </c>
      <c r="G11" s="4">
        <f t="shared" si="1"/>
        <v>1</v>
      </c>
      <c r="H11" s="4">
        <f t="shared" si="2"/>
        <v>1</v>
      </c>
    </row>
    <row r="12" spans="1:8" ht="35.25" customHeight="1" x14ac:dyDescent="0.3">
      <c r="A12" s="23" t="s">
        <v>11</v>
      </c>
      <c r="B12" s="19">
        <f>SUM(B9:B11)</f>
        <v>43000000000</v>
      </c>
      <c r="C12" s="19">
        <f t="shared" ref="C12:E12" si="3">SUM(C9:C11)</f>
        <v>32605551126.279999</v>
      </c>
      <c r="D12" s="19">
        <f t="shared" si="3"/>
        <v>31965140961.760002</v>
      </c>
      <c r="E12" s="19">
        <f t="shared" si="3"/>
        <v>30745353596.509998</v>
      </c>
      <c r="F12" s="20">
        <f t="shared" si="0"/>
        <v>0.75826863084372087</v>
      </c>
      <c r="G12" s="20">
        <f t="shared" si="1"/>
        <v>0.74337537120372099</v>
      </c>
      <c r="H12" s="20">
        <f t="shared" si="2"/>
        <v>0.71500822317465107</v>
      </c>
    </row>
    <row r="13" spans="1:8" ht="35.25" customHeight="1" x14ac:dyDescent="0.3">
      <c r="A13" s="23" t="s">
        <v>12</v>
      </c>
      <c r="B13" s="19">
        <v>25450000000</v>
      </c>
      <c r="C13" s="19">
        <v>21902882794.310001</v>
      </c>
      <c r="D13" s="19">
        <v>16503260527.82</v>
      </c>
      <c r="E13" s="19">
        <v>12286626568.959999</v>
      </c>
      <c r="F13" s="20">
        <f t="shared" si="0"/>
        <v>0.86062407836188615</v>
      </c>
      <c r="G13" s="20">
        <f t="shared" si="1"/>
        <v>0.64845817398113947</v>
      </c>
      <c r="H13" s="20">
        <f t="shared" si="2"/>
        <v>0.48277511076463653</v>
      </c>
    </row>
    <row r="14" spans="1:8" ht="35.25" customHeight="1" x14ac:dyDescent="0.3">
      <c r="A14" s="13" t="s">
        <v>28</v>
      </c>
      <c r="B14" s="14">
        <f>+B12+B13</f>
        <v>68450000000</v>
      </c>
      <c r="C14" s="14">
        <f t="shared" ref="C14:E14" si="4">+C12+C13</f>
        <v>54508433920.589996</v>
      </c>
      <c r="D14" s="14">
        <f t="shared" si="4"/>
        <v>48468401489.580002</v>
      </c>
      <c r="E14" s="14">
        <f t="shared" si="4"/>
        <v>43031980165.470001</v>
      </c>
      <c r="F14" s="15">
        <f t="shared" si="0"/>
        <v>0.79632481987713655</v>
      </c>
      <c r="G14" s="15">
        <f t="shared" si="1"/>
        <v>0.70808475514360847</v>
      </c>
      <c r="H14" s="15">
        <f t="shared" si="2"/>
        <v>0.62866296808575606</v>
      </c>
    </row>
    <row r="15" spans="1:8" x14ac:dyDescent="0.3">
      <c r="A15" s="24" t="s">
        <v>31</v>
      </c>
    </row>
    <row r="16" spans="1:8" x14ac:dyDescent="0.3">
      <c r="A16" s="24" t="s">
        <v>29</v>
      </c>
    </row>
  </sheetData>
  <mergeCells count="10">
    <mergeCell ref="A2:H2"/>
    <mergeCell ref="A3:H3"/>
    <mergeCell ref="A5:H5"/>
    <mergeCell ref="A6:H6"/>
    <mergeCell ref="A7:A8"/>
    <mergeCell ref="B7:B8"/>
    <mergeCell ref="C7:C8"/>
    <mergeCell ref="D7:D8"/>
    <mergeCell ref="E7:E8"/>
    <mergeCell ref="F7:H7"/>
  </mergeCells>
  <pageMargins left="0.7" right="0.7" top="0.75" bottom="0.75" header="0.3" footer="0.3"/>
  <pageSetup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zoomScaleNormal="100" workbookViewId="0">
      <selection activeCell="A17" sqref="A17"/>
    </sheetView>
  </sheetViews>
  <sheetFormatPr baseColWidth="10" defaultRowHeight="16.5" x14ac:dyDescent="0.3"/>
  <cols>
    <col min="1" max="1" width="49" style="1" customWidth="1"/>
    <col min="2" max="5" width="24.7109375" style="1" customWidth="1"/>
    <col min="6" max="8" width="10" style="1" customWidth="1"/>
    <col min="9" max="10" width="11.42578125" style="1"/>
    <col min="11" max="11" width="4.28515625" style="1" bestFit="1" customWidth="1"/>
    <col min="12" max="12" width="4.140625" style="1" bestFit="1" customWidth="1"/>
    <col min="13" max="16384" width="11.42578125" style="1"/>
  </cols>
  <sheetData>
    <row r="2" spans="1:8" ht="30" customHeight="1" x14ac:dyDescent="0.3">
      <c r="A2" s="48" t="s">
        <v>24</v>
      </c>
      <c r="B2" s="48"/>
      <c r="C2" s="48"/>
      <c r="D2" s="48"/>
      <c r="E2" s="48"/>
      <c r="F2" s="48"/>
      <c r="G2" s="48"/>
      <c r="H2" s="48"/>
    </row>
    <row r="3" spans="1:8" ht="30" customHeight="1" x14ac:dyDescent="0.3">
      <c r="A3" s="48" t="s">
        <v>25</v>
      </c>
      <c r="B3" s="48"/>
      <c r="C3" s="48"/>
      <c r="D3" s="48"/>
      <c r="E3" s="48"/>
      <c r="F3" s="48"/>
      <c r="G3" s="48"/>
      <c r="H3" s="48"/>
    </row>
    <row r="5" spans="1:8" ht="30" customHeight="1" x14ac:dyDescent="0.3">
      <c r="A5" s="48" t="s">
        <v>23</v>
      </c>
      <c r="B5" s="48"/>
      <c r="C5" s="48"/>
      <c r="D5" s="48"/>
      <c r="E5" s="48"/>
      <c r="F5" s="48"/>
      <c r="G5" s="48"/>
      <c r="H5" s="48"/>
    </row>
    <row r="6" spans="1:8" x14ac:dyDescent="0.3">
      <c r="A6" s="49" t="s">
        <v>13</v>
      </c>
      <c r="B6" s="49"/>
      <c r="C6" s="49"/>
      <c r="D6" s="49"/>
      <c r="E6" s="49"/>
      <c r="F6" s="49"/>
      <c r="G6" s="49"/>
      <c r="H6" s="49"/>
    </row>
    <row r="7" spans="1:8" ht="21.75" customHeight="1" x14ac:dyDescent="0.3">
      <c r="A7" s="50" t="s">
        <v>0</v>
      </c>
      <c r="B7" s="50" t="s">
        <v>30</v>
      </c>
      <c r="C7" s="50" t="s">
        <v>2</v>
      </c>
      <c r="D7" s="50" t="s">
        <v>26</v>
      </c>
      <c r="E7" s="50" t="s">
        <v>4</v>
      </c>
      <c r="F7" s="52" t="s">
        <v>27</v>
      </c>
      <c r="G7" s="53"/>
      <c r="H7" s="54"/>
    </row>
    <row r="8" spans="1:8" ht="21.75" customHeight="1" x14ac:dyDescent="0.3">
      <c r="A8" s="51"/>
      <c r="B8" s="51"/>
      <c r="C8" s="51"/>
      <c r="D8" s="51"/>
      <c r="E8" s="51"/>
      <c r="F8" s="10" t="s">
        <v>5</v>
      </c>
      <c r="G8" s="10" t="s">
        <v>6</v>
      </c>
      <c r="H8" s="10" t="s">
        <v>7</v>
      </c>
    </row>
    <row r="9" spans="1:8" ht="26.25" customHeight="1" x14ac:dyDescent="0.3">
      <c r="A9" s="9" t="s">
        <v>8</v>
      </c>
      <c r="B9" s="7">
        <v>50925000000</v>
      </c>
      <c r="C9" s="7">
        <v>26351132441.75</v>
      </c>
      <c r="D9" s="7">
        <v>26351132441.75</v>
      </c>
      <c r="E9" s="7">
        <v>26280963423</v>
      </c>
      <c r="F9" s="4">
        <f>+C9/B9</f>
        <v>0.5174498270348552</v>
      </c>
      <c r="G9" s="4">
        <f>+D9/B9</f>
        <v>0.5174498270348552</v>
      </c>
      <c r="H9" s="4">
        <f>+E9/B9</f>
        <v>0.51607193761413839</v>
      </c>
    </row>
    <row r="10" spans="1:8" ht="26.25" customHeight="1" x14ac:dyDescent="0.3">
      <c r="A10" s="9" t="s">
        <v>9</v>
      </c>
      <c r="B10" s="7">
        <v>23068000000</v>
      </c>
      <c r="C10" s="7">
        <v>20940404123.16</v>
      </c>
      <c r="D10" s="7">
        <v>20940404123.16</v>
      </c>
      <c r="E10" s="7">
        <v>20465084000</v>
      </c>
      <c r="F10" s="4">
        <f t="shared" ref="F10:F13" si="0">+C10/B10</f>
        <v>0.90776851582972085</v>
      </c>
      <c r="G10" s="4">
        <f t="shared" ref="G10:G13" si="1">+D10/B10</f>
        <v>0.90776851582972085</v>
      </c>
      <c r="H10" s="4">
        <f t="shared" ref="H10:H13" si="2">+E10/B10</f>
        <v>0.88716334315935497</v>
      </c>
    </row>
    <row r="11" spans="1:8" ht="26.25" customHeight="1" x14ac:dyDescent="0.3">
      <c r="A11" s="9" t="s">
        <v>10</v>
      </c>
      <c r="B11" s="7">
        <v>980000000</v>
      </c>
      <c r="C11" s="7">
        <v>152559788</v>
      </c>
      <c r="D11" s="7">
        <v>152559788</v>
      </c>
      <c r="E11" s="7">
        <v>152559788</v>
      </c>
      <c r="F11" s="4">
        <f t="shared" si="0"/>
        <v>0.15567325306122448</v>
      </c>
      <c r="G11" s="4">
        <f t="shared" si="1"/>
        <v>0.15567325306122448</v>
      </c>
      <c r="H11" s="4">
        <f t="shared" si="2"/>
        <v>0.15567325306122448</v>
      </c>
    </row>
    <row r="12" spans="1:8" ht="26.25" customHeight="1" x14ac:dyDescent="0.3">
      <c r="A12" s="18" t="s">
        <v>11</v>
      </c>
      <c r="B12" s="19">
        <f>SUM(B9:B11)</f>
        <v>74973000000</v>
      </c>
      <c r="C12" s="19">
        <f t="shared" ref="C12:E12" si="3">SUM(C9:C11)</f>
        <v>47444096352.910004</v>
      </c>
      <c r="D12" s="19">
        <f t="shared" si="3"/>
        <v>47444096352.910004</v>
      </c>
      <c r="E12" s="19">
        <f t="shared" si="3"/>
        <v>46898607211</v>
      </c>
      <c r="F12" s="20">
        <f t="shared" si="0"/>
        <v>0.63281576504755055</v>
      </c>
      <c r="G12" s="20">
        <f t="shared" si="1"/>
        <v>0.63281576504755055</v>
      </c>
      <c r="H12" s="20">
        <f t="shared" si="2"/>
        <v>0.62553995719792455</v>
      </c>
    </row>
    <row r="13" spans="1:8" ht="26.25" customHeight="1" x14ac:dyDescent="0.3">
      <c r="A13" s="18" t="s">
        <v>12</v>
      </c>
      <c r="B13" s="19">
        <v>31050000000</v>
      </c>
      <c r="C13" s="19">
        <v>28942654715.029999</v>
      </c>
      <c r="D13" s="19">
        <v>27444632475.029999</v>
      </c>
      <c r="E13" s="19">
        <v>24171976814.880001</v>
      </c>
      <c r="F13" s="20">
        <f t="shared" si="0"/>
        <v>0.93213058663542669</v>
      </c>
      <c r="G13" s="20">
        <f t="shared" si="1"/>
        <v>0.88388510386570041</v>
      </c>
      <c r="H13" s="20">
        <f t="shared" si="2"/>
        <v>0.77848556569661842</v>
      </c>
    </row>
    <row r="14" spans="1:8" ht="26.25" customHeight="1" x14ac:dyDescent="0.3">
      <c r="A14" s="13" t="s">
        <v>17</v>
      </c>
      <c r="B14" s="14">
        <v>106023000000</v>
      </c>
      <c r="C14" s="14">
        <v>76386751067.940002</v>
      </c>
      <c r="D14" s="14">
        <v>74888728827.940002</v>
      </c>
      <c r="E14" s="14">
        <v>71070584025.880005</v>
      </c>
      <c r="F14" s="16">
        <f>+C14/B14</f>
        <v>0.72047339792252629</v>
      </c>
      <c r="G14" s="16">
        <f>+D14/B14</f>
        <v>0.70634417841355179</v>
      </c>
      <c r="H14" s="16">
        <f>+E14/B14</f>
        <v>0.6703317584475067</v>
      </c>
    </row>
    <row r="15" spans="1:8" x14ac:dyDescent="0.3">
      <c r="A15" s="24" t="s">
        <v>31</v>
      </c>
      <c r="B15" s="5"/>
      <c r="C15" s="5"/>
      <c r="D15" s="5"/>
      <c r="E15" s="5"/>
    </row>
    <row r="16" spans="1:8" x14ac:dyDescent="0.3">
      <c r="A16" s="24" t="s">
        <v>32</v>
      </c>
      <c r="B16" s="5"/>
      <c r="C16" s="5"/>
      <c r="D16" s="5"/>
      <c r="E16" s="5"/>
    </row>
  </sheetData>
  <mergeCells count="10">
    <mergeCell ref="F7:H7"/>
    <mergeCell ref="A2:H2"/>
    <mergeCell ref="A3:H3"/>
    <mergeCell ref="A5:H5"/>
    <mergeCell ref="A6:H6"/>
    <mergeCell ref="A7:A8"/>
    <mergeCell ref="B7:B8"/>
    <mergeCell ref="C7:C8"/>
    <mergeCell ref="D7:D8"/>
    <mergeCell ref="E7:E8"/>
  </mergeCells>
  <pageMargins left="0.7" right="0.7" top="0.75" bottom="0.75" header="0.3" footer="0.3"/>
  <pageSetup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zoomScaleNormal="100" workbookViewId="0">
      <selection activeCell="A15" sqref="A15"/>
    </sheetView>
  </sheetViews>
  <sheetFormatPr baseColWidth="10" defaultRowHeight="16.5" x14ac:dyDescent="0.3"/>
  <cols>
    <col min="1" max="1" width="49" style="1" customWidth="1"/>
    <col min="2" max="5" width="23.42578125" style="1" customWidth="1"/>
    <col min="6" max="8" width="10" style="1" customWidth="1"/>
    <col min="9" max="10" width="11.42578125" style="1"/>
    <col min="11" max="11" width="4.28515625" style="1" bestFit="1" customWidth="1"/>
    <col min="12" max="12" width="4.140625" style="1" bestFit="1" customWidth="1"/>
    <col min="13" max="16384" width="11.42578125" style="1"/>
  </cols>
  <sheetData>
    <row r="2" spans="1:8" ht="30" customHeight="1" x14ac:dyDescent="0.3">
      <c r="A2" s="55" t="s">
        <v>14</v>
      </c>
      <c r="B2" s="55"/>
      <c r="C2" s="55"/>
      <c r="D2" s="55"/>
      <c r="E2" s="55"/>
      <c r="F2" s="55"/>
      <c r="G2" s="55"/>
      <c r="H2" s="55"/>
    </row>
    <row r="3" spans="1:8" ht="30" customHeight="1" x14ac:dyDescent="0.3">
      <c r="A3" s="55" t="s">
        <v>19</v>
      </c>
      <c r="B3" s="55"/>
      <c r="C3" s="55"/>
      <c r="D3" s="55"/>
      <c r="E3" s="55"/>
      <c r="F3" s="55"/>
      <c r="G3" s="55"/>
      <c r="H3" s="55"/>
    </row>
    <row r="4" spans="1:8" x14ac:dyDescent="0.3">
      <c r="A4" s="56" t="s">
        <v>13</v>
      </c>
      <c r="B4" s="56"/>
      <c r="C4" s="56"/>
      <c r="D4" s="56"/>
      <c r="E4" s="56"/>
      <c r="F4" s="56"/>
      <c r="G4" s="56"/>
      <c r="H4" s="56"/>
    </row>
    <row r="5" spans="1:8" ht="26.25" customHeight="1" x14ac:dyDescent="0.3">
      <c r="A5" s="2"/>
      <c r="B5" s="6"/>
      <c r="C5" s="6"/>
      <c r="D5" s="6"/>
      <c r="E5" s="6"/>
      <c r="F5" s="57" t="s">
        <v>16</v>
      </c>
      <c r="G5" s="58"/>
      <c r="H5" s="59"/>
    </row>
    <row r="6" spans="1:8" ht="26.25" customHeight="1" x14ac:dyDescent="0.3">
      <c r="A6" s="11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1" t="s">
        <v>5</v>
      </c>
      <c r="G6" s="11" t="s">
        <v>6</v>
      </c>
      <c r="H6" s="11" t="s">
        <v>7</v>
      </c>
    </row>
    <row r="7" spans="1:8" ht="26.25" customHeight="1" x14ac:dyDescent="0.3">
      <c r="A7" s="9" t="s">
        <v>8</v>
      </c>
      <c r="B7" s="7">
        <v>43182445000</v>
      </c>
      <c r="C7" s="7">
        <v>36182784649</v>
      </c>
      <c r="D7" s="7">
        <v>36182784649</v>
      </c>
      <c r="E7" s="7">
        <v>36135633381</v>
      </c>
      <c r="F7" s="17">
        <f t="shared" ref="F7:F12" si="0">+C7/B7</f>
        <v>0.83790495533543785</v>
      </c>
      <c r="G7" s="17">
        <f t="shared" ref="G7:G12" si="1">+D7/B7</f>
        <v>0.83790495533543785</v>
      </c>
      <c r="H7" s="17">
        <f t="shared" ref="H7:H12" si="2">+E7/B7</f>
        <v>0.83681304708429549</v>
      </c>
    </row>
    <row r="8" spans="1:8" ht="26.25" customHeight="1" x14ac:dyDescent="0.3">
      <c r="A8" s="9" t="s">
        <v>9</v>
      </c>
      <c r="B8" s="7">
        <v>23483000000</v>
      </c>
      <c r="C8" s="7">
        <v>21202993041.84</v>
      </c>
      <c r="D8" s="7">
        <v>20986829990.84</v>
      </c>
      <c r="E8" s="7">
        <v>19955631284.549999</v>
      </c>
      <c r="F8" s="17">
        <f t="shared" si="0"/>
        <v>0.90290819068432482</v>
      </c>
      <c r="G8" s="17">
        <f t="shared" si="1"/>
        <v>0.8937031039833071</v>
      </c>
      <c r="H8" s="17">
        <f t="shared" si="2"/>
        <v>0.84979054143635824</v>
      </c>
    </row>
    <row r="9" spans="1:8" ht="26.25" customHeight="1" x14ac:dyDescent="0.3">
      <c r="A9" s="9" t="s">
        <v>10</v>
      </c>
      <c r="B9" s="7">
        <v>183000000</v>
      </c>
      <c r="C9" s="7">
        <v>136491504</v>
      </c>
      <c r="D9" s="7">
        <v>136491504</v>
      </c>
      <c r="E9" s="7">
        <v>136491504</v>
      </c>
      <c r="F9" s="17">
        <f t="shared" si="0"/>
        <v>0.74585521311475411</v>
      </c>
      <c r="G9" s="17">
        <f t="shared" si="1"/>
        <v>0.74585521311475411</v>
      </c>
      <c r="H9" s="17">
        <f t="shared" si="2"/>
        <v>0.74585521311475411</v>
      </c>
    </row>
    <row r="10" spans="1:8" ht="26.25" customHeight="1" x14ac:dyDescent="0.3">
      <c r="A10" s="18" t="s">
        <v>11</v>
      </c>
      <c r="B10" s="19">
        <f>SUM(B7:B9)</f>
        <v>66848445000</v>
      </c>
      <c r="C10" s="19">
        <f t="shared" ref="C10:E10" si="3">SUM(C7:C9)</f>
        <v>57522269194.839996</v>
      </c>
      <c r="D10" s="19">
        <f t="shared" si="3"/>
        <v>57306106143.839996</v>
      </c>
      <c r="E10" s="19">
        <f t="shared" si="3"/>
        <v>56227756169.550003</v>
      </c>
      <c r="F10" s="21">
        <f t="shared" si="0"/>
        <v>0.86048776743931732</v>
      </c>
      <c r="G10" s="21">
        <f t="shared" si="1"/>
        <v>0.85725413872888134</v>
      </c>
      <c r="H10" s="21">
        <f t="shared" si="2"/>
        <v>0.84112287383124629</v>
      </c>
    </row>
    <row r="11" spans="1:8" ht="26.25" customHeight="1" x14ac:dyDescent="0.3">
      <c r="A11" s="18" t="s">
        <v>12</v>
      </c>
      <c r="B11" s="19">
        <v>19967000000</v>
      </c>
      <c r="C11" s="19">
        <v>18839687372.91</v>
      </c>
      <c r="D11" s="19">
        <v>16696654941.91</v>
      </c>
      <c r="E11" s="19">
        <v>11931927482.99</v>
      </c>
      <c r="F11" s="21">
        <f t="shared" si="0"/>
        <v>0.94354121164471372</v>
      </c>
      <c r="G11" s="21">
        <f t="shared" si="1"/>
        <v>0.83621249771673256</v>
      </c>
      <c r="H11" s="21">
        <f t="shared" si="2"/>
        <v>0.59758238508489003</v>
      </c>
    </row>
    <row r="12" spans="1:8" s="8" customFormat="1" ht="26.25" customHeight="1" x14ac:dyDescent="0.3">
      <c r="A12" s="13" t="s">
        <v>18</v>
      </c>
      <c r="B12" s="14">
        <f>+B10+B11</f>
        <v>86815445000</v>
      </c>
      <c r="C12" s="14">
        <f t="shared" ref="C12:E12" si="4">+C10+C11</f>
        <v>76361956567.75</v>
      </c>
      <c r="D12" s="14">
        <f t="shared" si="4"/>
        <v>74002761085.75</v>
      </c>
      <c r="E12" s="14">
        <f t="shared" si="4"/>
        <v>68159683652.540001</v>
      </c>
      <c r="F12" s="16">
        <f t="shared" si="0"/>
        <v>0.87958953119171368</v>
      </c>
      <c r="G12" s="16">
        <f t="shared" si="1"/>
        <v>0.8524146951703121</v>
      </c>
      <c r="H12" s="16">
        <f t="shared" si="2"/>
        <v>0.7851101109087214</v>
      </c>
    </row>
    <row r="13" spans="1:8" x14ac:dyDescent="0.3">
      <c r="A13" s="1" t="s">
        <v>15</v>
      </c>
      <c r="B13" s="5"/>
      <c r="C13" s="5"/>
      <c r="D13" s="5"/>
      <c r="E13" s="5"/>
    </row>
    <row r="14" spans="1:8" x14ac:dyDescent="0.3">
      <c r="B14" s="5"/>
      <c r="C14" s="5"/>
      <c r="D14" s="5"/>
      <c r="E14" s="5"/>
    </row>
    <row r="15" spans="1:8" x14ac:dyDescent="0.3">
      <c r="B15" s="5"/>
      <c r="C15" s="5"/>
      <c r="D15" s="5"/>
      <c r="E15" s="5"/>
    </row>
  </sheetData>
  <mergeCells count="4">
    <mergeCell ref="A2:H2"/>
    <mergeCell ref="A4:H4"/>
    <mergeCell ref="F5:H5"/>
    <mergeCell ref="A3:H3"/>
  </mergeCell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4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baseType="lpstr" size="10">
      <vt:lpstr>Presupuesto 2020</vt:lpstr>
      <vt:lpstr>Ejecución 2012</vt:lpstr>
      <vt:lpstr>Ejecución 2013</vt:lpstr>
      <vt:lpstr>Historico 2014</vt:lpstr>
      <vt:lpstr>'Ejecución 2012'!Print_Area</vt:lpstr>
      <vt:lpstr>'Ejecución 2013'!Print_Area</vt:lpstr>
      <vt:lpstr>'Historico 2014'!Print_Area</vt:lpstr>
      <vt:lpstr>'Presupuesto 2020'!Print_Area</vt:lpstr>
      <vt:lpstr>'Presupuesto 2020'!Print_Titles</vt:lpstr>
      <vt:lpstr>'Presupuesto 2020'!Títulos_a_imprimir</vt:lpstr>
    </vt:vector>
  </TitlesOfParts>
  <Company/>
  <LinksUpToDate>false</LinksUpToDate>
  <SharedDoc>false</SharedDoc>
  <HyperlinksChanged>false</HyperlinksChanged>
  <AppVersion>15.0300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