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ECDIF\Biblioteca\1404311 Registro Control Ciclo Vida\Metadatos\2022\Febrero\michell 25-02-2022\"/>
    </mc:Choice>
  </mc:AlternateContent>
  <bookViews>
    <workbookView xWindow="0" yWindow="0" windowWidth="20490" windowHeight="7755" firstSheet="3" activeTab="3"/>
  </bookViews>
  <sheets>
    <sheet name="Ejecución 2012" sheetId="8" state="hidden" r:id="rId1"/>
    <sheet name="Ejecución 2013" sheetId="9" state="hidden" r:id="rId2"/>
    <sheet name="Historico 2014" sheetId="10" state="hidden" r:id="rId3"/>
    <sheet name="Ejecución 2019" sheetId="38" r:id="rId4"/>
  </sheets>
  <definedNames>
    <definedName name="Print_Area" localSheetId="0">'Ejecución 2012'!$A$1:$H$16</definedName>
    <definedName name="Print_Area" localSheetId="1">'Ejecución 2013'!$A$1:$H$16</definedName>
    <definedName name="Print_Area" localSheetId="3">'Ejecución 2019'!$A$2:$L$15</definedName>
    <definedName name="Print_Area" localSheetId="2">'Historico 2014'!$A$1:$H$14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8" l="1"/>
  <c r="F11" i="38"/>
  <c r="H11" i="38"/>
  <c r="G11" i="38"/>
  <c r="L10" i="38"/>
  <c r="K10" i="38"/>
  <c r="J10" i="38"/>
  <c r="L9" i="38"/>
  <c r="K9" i="38"/>
  <c r="J9" i="38"/>
  <c r="L8" i="38"/>
  <c r="K8" i="38"/>
  <c r="J8" i="38"/>
  <c r="F9" i="8"/>
  <c r="G9" i="8"/>
  <c r="H9" i="8"/>
  <c r="H12" i="10"/>
  <c r="G12" i="10"/>
  <c r="F12" i="10"/>
  <c r="C12" i="10"/>
  <c r="D12" i="10"/>
  <c r="E12" i="10"/>
  <c r="B12" i="10"/>
  <c r="F10" i="10"/>
  <c r="G10" i="10"/>
  <c r="H10" i="10"/>
  <c r="C10" i="10"/>
  <c r="D10" i="10"/>
  <c r="E10" i="10"/>
  <c r="B10" i="10"/>
  <c r="H14" i="9"/>
  <c r="G14" i="9"/>
  <c r="F14" i="9"/>
  <c r="F10" i="9"/>
  <c r="G10" i="9"/>
  <c r="H10" i="9"/>
  <c r="F11" i="9"/>
  <c r="G11" i="9"/>
  <c r="H11" i="9"/>
  <c r="F13" i="9"/>
  <c r="G13" i="9"/>
  <c r="H13" i="9"/>
  <c r="H9" i="9"/>
  <c r="G9" i="9"/>
  <c r="F9" i="9"/>
  <c r="C12" i="9"/>
  <c r="F12" i="9"/>
  <c r="D12" i="9"/>
  <c r="G12" i="9"/>
  <c r="E12" i="9"/>
  <c r="H12" i="9"/>
  <c r="B12" i="9"/>
  <c r="C12" i="8"/>
  <c r="C14" i="8"/>
  <c r="D12" i="8"/>
  <c r="D14" i="8"/>
  <c r="E12" i="8"/>
  <c r="E14" i="8"/>
  <c r="B12" i="8"/>
  <c r="B14" i="8"/>
  <c r="H12" i="8"/>
  <c r="G12" i="8"/>
  <c r="F12" i="8"/>
  <c r="H11" i="10"/>
  <c r="G11" i="10"/>
  <c r="F11" i="10"/>
  <c r="H9" i="10"/>
  <c r="G9" i="10"/>
  <c r="F9" i="10"/>
  <c r="H8" i="10"/>
  <c r="G8" i="10"/>
  <c r="F8" i="10"/>
  <c r="H7" i="10"/>
  <c r="G7" i="10"/>
  <c r="F7" i="10"/>
  <c r="H14" i="8"/>
  <c r="G14" i="8"/>
  <c r="F14" i="8"/>
  <c r="H13" i="8"/>
  <c r="G13" i="8"/>
  <c r="F13" i="8"/>
  <c r="H11" i="8"/>
  <c r="G11" i="8"/>
  <c r="F11" i="8"/>
  <c r="H10" i="8"/>
  <c r="G10" i="8"/>
  <c r="F10" i="8"/>
  <c r="L11" i="38" l="1"/>
  <c r="K11" i="38"/>
  <c r="J11" i="38"/>
</calcChain>
</file>

<file path=xl/sharedStrings.xml><?xml version="1.0" encoding="utf-8"?>
<sst xmlns="http://schemas.openxmlformats.org/spreadsheetml/2006/main" count="95" uniqueCount="54">
  <si>
    <t>DESCRIPCION</t>
  </si>
  <si>
    <t>APR. VIGENTE</t>
  </si>
  <si>
    <t>COMPROMISO</t>
  </si>
  <si>
    <t>OBLIGACION</t>
  </si>
  <si>
    <t>PAGOS</t>
  </si>
  <si>
    <t>C/A</t>
  </si>
  <si>
    <t>O/A</t>
  </si>
  <si>
    <t>P/A</t>
  </si>
  <si>
    <t xml:space="preserve">GASTOS DE PERSONAL </t>
  </si>
  <si>
    <t>GASTOS GENERALES</t>
  </si>
  <si>
    <t>TRANSFERENCIAS</t>
  </si>
  <si>
    <t>TOTAL FUNCIONAMIENTO</t>
  </si>
  <si>
    <t xml:space="preserve">TOTAL INVERSIÓN </t>
  </si>
  <si>
    <t>Cifras en pesos</t>
  </si>
  <si>
    <t xml:space="preserve">DEPARTAMENTO ADMINISTRATIVO - DIRECCIÓN NACIONAL DE INTELIGENCIA </t>
  </si>
  <si>
    <t>Fuente: SIIF Nación II</t>
  </si>
  <si>
    <t>Porcentaje Ejecución</t>
  </si>
  <si>
    <t>TOTAL DNI 2013</t>
  </si>
  <si>
    <t>TOTAL DNI 2014</t>
  </si>
  <si>
    <t>PRESUPUESTO ASIGNADO Y EJECUTADO VIGENCIA FISCAL 2014</t>
  </si>
  <si>
    <t>DESCRIPCIÓN</t>
  </si>
  <si>
    <t>VIGENCIA FISCAL 2012</t>
  </si>
  <si>
    <t>VIGENCIA FISCAL 2013</t>
  </si>
  <si>
    <t xml:space="preserve">DEPARTAMENTO ADMINISTRATIVO DIRECCIÓN NACIONAL DE INTELIGENCIA </t>
  </si>
  <si>
    <t xml:space="preserve">EJECUCIÓN PRESUPUESTO </t>
  </si>
  <si>
    <t>OBLIGACIÓN</t>
  </si>
  <si>
    <t>PORCENTAJE EJECUCIÓN</t>
  </si>
  <si>
    <t>TOTAL</t>
  </si>
  <si>
    <t>Fuente: SIIF Nación II / Corte a 2012 - 12 - 31</t>
  </si>
  <si>
    <t xml:space="preserve">APROPIACIÓN </t>
  </si>
  <si>
    <t>C: Compromisos, O: Obligación, P: Pagos, A: Apropiación</t>
  </si>
  <si>
    <t>Fuente: SIIF Nación II / Corte a 2013 - 12 - 31</t>
  </si>
  <si>
    <t>VIGENCIA FISCAL 2019</t>
  </si>
  <si>
    <t>C-4201-0100-5</t>
  </si>
  <si>
    <t>C-4201-0100-6</t>
  </si>
  <si>
    <t>C-4201-0100-7</t>
  </si>
  <si>
    <t>Consolidación de los servicios de formación de inteligencia estratégica y contrainteligencia de estado a nivel  nacional</t>
  </si>
  <si>
    <t>Actualización de los servicios de tecnologías de la información y de las comunicaciones en materia de inteligencia estratégica a nivel   nacional</t>
  </si>
  <si>
    <t>Construcción sede operacional de la DNI a nivel  nacional</t>
  </si>
  <si>
    <t xml:space="preserve">CÓDIGO BPIN </t>
  </si>
  <si>
    <t xml:space="preserve">OBJETIVO </t>
  </si>
  <si>
    <t xml:space="preserve">HORIZONTE </t>
  </si>
  <si>
    <t>RUBRO PRESUPUESTAL</t>
  </si>
  <si>
    <t xml:space="preserve">TOTAL PRESUPUESTO DE INVERSIÓN </t>
  </si>
  <si>
    <t>2018011000899</t>
  </si>
  <si>
    <t>2019-2022</t>
  </si>
  <si>
    <t>2018011000885</t>
  </si>
  <si>
    <t>Desarrollar servicios especializados de formación, capacitación, instrucción y transferencia del conocimiento acorde con las actividades de inteligencia estratégica y contrainteligencia de Estado de carácter civil</t>
  </si>
  <si>
    <t>Garantizar la prestación de los servicios de Tecnologías de la Información y de las Comunicaciones en materia de inteligencia estratégica y contrainteligencia de Estado</t>
  </si>
  <si>
    <t>2018011000886</t>
  </si>
  <si>
    <t>Garantizar instalaciones seguras y adecuadas para el desarrollo de actividades de inteligencia y contrainteligencia de Estado.</t>
  </si>
  <si>
    <t>Fuente: Ficha EBI y SIIF Nación Corte a 2019-12-31</t>
  </si>
  <si>
    <t>EJECUCIÓN PROYECTOS DE INVERSIÓN</t>
  </si>
  <si>
    <t>APROPIACIÓN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</si>
</sst>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Futura Std Book"/>
      <family val="2"/>
    </font>
    <font>
      <sz val="12"/>
      <name val="Futura Std Book"/>
      <family val="2"/>
    </font>
    <font>
      <b/>
      <sz val="12"/>
      <color rgb="FF000000"/>
      <name val="Futura Std Book"/>
      <family val="2"/>
    </font>
    <font>
      <sz val="12"/>
      <color rgb="FF000000"/>
      <name val="Futura Std Book"/>
      <family val="2"/>
    </font>
    <font>
      <sz val="10"/>
      <name val="Futura Std Book"/>
      <family val="2"/>
    </font>
    <font>
      <sz val="11"/>
      <color rgb="FF000000"/>
      <name val="Work Sans Light"/>
    </font>
    <font>
      <b/>
      <sz val="10"/>
      <color rgb="FF000000"/>
      <name val="Work Sans Light"/>
    </font>
    <font>
      <sz val="9"/>
      <color rgb="FF000000"/>
      <name val="Work Sans Light"/>
    </font>
    <font>
      <sz val="9"/>
      <name val="Work Sans Light"/>
    </font>
    <font>
      <b/>
      <sz val="11"/>
      <color rgb="FF000000"/>
      <name val="Work Sans Light"/>
    </font>
    <font>
      <b/>
      <sz val="16"/>
      <name val="Work Sans Light"/>
    </font>
    <font>
      <b/>
      <sz val="20"/>
      <name val="Work Sans Ligh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horizontal="left" vertical="center" wrapText="1" readingOrder="1"/>
    </xf>
    <xf numFmtId="3" fontId="5" fillId="2" borderId="2" xfId="0" applyNumberFormat="1" applyFont="1" applyFill="1" applyBorder="1" applyAlignment="1">
      <alignment horizontal="right" vertical="center" wrapText="1" readingOrder="1"/>
    </xf>
    <xf numFmtId="9" fontId="3" fillId="2" borderId="2" xfId="1" applyFont="1" applyFill="1" applyBorder="1" applyAlignment="1">
      <alignment vertical="center"/>
    </xf>
    <xf numFmtId="3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center" vertical="center" wrapText="1" readingOrder="1"/>
    </xf>
    <xf numFmtId="3" fontId="5" fillId="0" borderId="2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/>
    <xf numFmtId="0" fontId="4" fillId="0" borderId="2" xfId="0" applyNumberFormat="1" applyFont="1" applyFill="1" applyBorder="1" applyAlignment="1">
      <alignment horizontal="left" vertical="center" wrapText="1" readingOrder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 readingOrder="1"/>
    </xf>
    <xf numFmtId="3" fontId="4" fillId="3" borderId="2" xfId="0" applyNumberFormat="1" applyFont="1" applyFill="1" applyBorder="1" applyAlignment="1">
      <alignment horizontal="right" vertical="center" wrapText="1" readingOrder="1"/>
    </xf>
    <xf numFmtId="9" fontId="2" fillId="3" borderId="2" xfId="1" applyFont="1" applyFill="1" applyBorder="1" applyAlignment="1">
      <alignment vertical="center"/>
    </xf>
    <xf numFmtId="9" fontId="2" fillId="3" borderId="2" xfId="1" applyFont="1" applyFill="1" applyBorder="1" applyAlignment="1">
      <alignment horizontal="center" vertical="center"/>
    </xf>
    <xf numFmtId="9" fontId="3" fillId="2" borderId="2" xfId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left" vertical="center" wrapText="1" readingOrder="1"/>
    </xf>
    <xf numFmtId="3" fontId="5" fillId="4" borderId="2" xfId="0" applyNumberFormat="1" applyFont="1" applyFill="1" applyBorder="1" applyAlignment="1">
      <alignment horizontal="right" vertical="center" wrapText="1" readingOrder="1"/>
    </xf>
    <xf numFmtId="9" fontId="3" fillId="4" borderId="2" xfId="1" applyFont="1" applyFill="1" applyBorder="1" applyAlignment="1">
      <alignment vertical="center"/>
    </xf>
    <xf numFmtId="9" fontId="3" fillId="4" borderId="2" xfId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left" vertical="center" wrapText="1" readingOrder="1"/>
    </xf>
    <xf numFmtId="0" fontId="5" fillId="4" borderId="2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/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37" fontId="7" fillId="0" borderId="2" xfId="0" applyNumberFormat="1" applyFont="1" applyFill="1" applyBorder="1" applyAlignment="1">
      <alignment horizontal="right" vertical="center" wrapText="1" readingOrder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164" fontId="7" fillId="0" borderId="2" xfId="1" applyNumberFormat="1" applyFont="1" applyBorder="1" applyAlignment="1">
      <alignment horizontal="center" vertical="center"/>
    </xf>
    <xf numFmtId="37" fontId="11" fillId="6" borderId="2" xfId="0" applyNumberFormat="1" applyFont="1" applyFill="1" applyBorder="1" applyAlignment="1">
      <alignment horizontal="right" vertical="center" wrapText="1" readingOrder="1"/>
    </xf>
    <xf numFmtId="164" fontId="11" fillId="6" borderId="2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4" fillId="4" borderId="6" xfId="0" applyNumberFormat="1" applyFont="1" applyFill="1" applyBorder="1" applyAlignment="1">
      <alignment horizontal="center" vertical="top" wrapText="1" readingOrder="1"/>
    </xf>
    <xf numFmtId="0" fontId="4" fillId="4" borderId="7" xfId="0" applyNumberFormat="1" applyFont="1" applyFill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11" fillId="6" borderId="2" xfId="0" applyNumberFormat="1" applyFont="1" applyFill="1" applyBorder="1" applyAlignment="1">
      <alignment horizontal="left" vertical="center" readingOrder="1"/>
    </xf>
    <xf numFmtId="0" fontId="11" fillId="6" borderId="7" xfId="0" applyNumberFormat="1" applyFont="1" applyFill="1" applyBorder="1" applyAlignment="1">
      <alignment horizontal="left" vertical="center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theme/theme1.xml" Type="http://schemas.openxmlformats.org/officeDocument/2006/relationships/theme"/>
<Relationship Id="rId6" Target="styles.xml" Type="http://schemas.openxmlformats.org/officeDocument/2006/relationships/styles"/>
<Relationship Id="rId7" Target="sharedStrings.xml" Type="http://schemas.openxmlformats.org/officeDocument/2006/relationships/sharedStrings"/>
<Relationship Id="rId8" Target="calcChain.xml" Type="http://schemas.openxmlformats.org/officeDocument/2006/relationships/calcChain"/>
</Relationships>

</file>

<file path=xl/drawings/_rels/vmlDrawing1.vml.rels><?xml version="1.0" encoding="UTF-8" standalone="no"?>
<Relationships xmlns="http://schemas.openxmlformats.org/package/2006/relationships">
<Relationship Id="rId1" Target="../media/image1.jpeg" Type="http://schemas.openxmlformats.org/officeDocument/2006/relationships/image"/>
<Relationship Id="rId2" Target="../media/image2.jpeg" Type="http://schemas.openxmlformats.org/officeDocument/2006/relationships/image"/>
</Relationships>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Relationship Id="rId2" Target="../drawings/vmlDrawing1.vml" Type="http://schemas.openxmlformats.org/officeDocument/2006/relationships/vml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zoomScaleNormal="100" workbookViewId="0">
      <selection activeCell="C25" sqref="C25"/>
    </sheetView>
  </sheetViews>
  <sheetFormatPr baseColWidth="10" defaultRowHeight="16.5" x14ac:dyDescent="0.3"/>
  <cols>
    <col min="1" max="1" width="49" style="1" customWidth="1"/>
    <col min="2" max="5" width="24.7109375" style="1" customWidth="1"/>
    <col min="6" max="8" width="10" style="1" customWidth="1"/>
    <col min="9" max="10" width="11.42578125" style="1"/>
    <col min="11" max="11" width="4.28515625" style="1" bestFit="1" customWidth="1"/>
    <col min="12" max="12" width="4.140625" style="1" bestFit="1" customWidth="1"/>
    <col min="13" max="16384" width="11.42578125" style="1"/>
  </cols>
  <sheetData>
    <row r="2" spans="1:8" ht="30" customHeight="1" x14ac:dyDescent="0.3">
      <c r="A2" s="40" t="s">
        <v>23</v>
      </c>
      <c r="B2" s="40"/>
      <c r="C2" s="40"/>
      <c r="D2" s="40"/>
      <c r="E2" s="40"/>
      <c r="F2" s="40"/>
      <c r="G2" s="40"/>
      <c r="H2" s="40"/>
    </row>
    <row r="3" spans="1:8" ht="30" customHeight="1" x14ac:dyDescent="0.3">
      <c r="A3" s="40" t="s">
        <v>24</v>
      </c>
      <c r="B3" s="40"/>
      <c r="C3" s="40"/>
      <c r="D3" s="40"/>
      <c r="E3" s="40"/>
      <c r="F3" s="40"/>
      <c r="G3" s="40"/>
      <c r="H3" s="40"/>
    </row>
    <row r="5" spans="1:8" ht="30" customHeight="1" x14ac:dyDescent="0.3">
      <c r="A5" s="40" t="s">
        <v>21</v>
      </c>
      <c r="B5" s="40"/>
      <c r="C5" s="40"/>
      <c r="D5" s="40"/>
      <c r="E5" s="40"/>
      <c r="F5" s="40"/>
      <c r="G5" s="40"/>
      <c r="H5" s="40"/>
    </row>
    <row r="6" spans="1:8" x14ac:dyDescent="0.3">
      <c r="A6" s="41" t="s">
        <v>13</v>
      </c>
      <c r="B6" s="41"/>
      <c r="C6" s="41"/>
      <c r="D6" s="41"/>
      <c r="E6" s="41"/>
      <c r="F6" s="41"/>
      <c r="G6" s="41"/>
      <c r="H6" s="41"/>
    </row>
    <row r="7" spans="1:8" ht="21.75" customHeight="1" x14ac:dyDescent="0.3">
      <c r="A7" s="42" t="s">
        <v>0</v>
      </c>
      <c r="B7" s="42" t="s">
        <v>29</v>
      </c>
      <c r="C7" s="42" t="s">
        <v>2</v>
      </c>
      <c r="D7" s="42" t="s">
        <v>25</v>
      </c>
      <c r="E7" s="42" t="s">
        <v>4</v>
      </c>
      <c r="F7" s="44" t="s">
        <v>26</v>
      </c>
      <c r="G7" s="45"/>
      <c r="H7" s="46"/>
    </row>
    <row r="8" spans="1:8" ht="21.75" customHeight="1" x14ac:dyDescent="0.3">
      <c r="A8" s="43"/>
      <c r="B8" s="43"/>
      <c r="C8" s="43"/>
      <c r="D8" s="43"/>
      <c r="E8" s="43"/>
      <c r="F8" s="10" t="s">
        <v>5</v>
      </c>
      <c r="G8" s="10" t="s">
        <v>6</v>
      </c>
      <c r="H8" s="10" t="s">
        <v>7</v>
      </c>
    </row>
    <row r="9" spans="1:8" ht="35.25" customHeight="1" x14ac:dyDescent="0.3">
      <c r="A9" s="22" t="s">
        <v>8</v>
      </c>
      <c r="B9" s="3">
        <v>18285186234</v>
      </c>
      <c r="C9" s="3">
        <v>14912582699.32</v>
      </c>
      <c r="D9" s="3">
        <v>14858299551.719999</v>
      </c>
      <c r="E9" s="3">
        <v>14847989740.759998</v>
      </c>
      <c r="F9" s="4">
        <f t="shared" ref="F9:F14" si="0">+C9/B9</f>
        <v>0.81555541783824526</v>
      </c>
      <c r="G9" s="4">
        <f t="shared" ref="G9:G14" si="1">+D9/B9</f>
        <v>0.81258672247439578</v>
      </c>
      <c r="H9" s="4">
        <f t="shared" ref="H9:H14" si="2">+E9/B9</f>
        <v>0.8120228884052173</v>
      </c>
    </row>
    <row r="10" spans="1:8" ht="35.25" customHeight="1" x14ac:dyDescent="0.3">
      <c r="A10" s="22" t="s">
        <v>9</v>
      </c>
      <c r="B10" s="3">
        <v>24714191546</v>
      </c>
      <c r="C10" s="3">
        <v>17692346206.959999</v>
      </c>
      <c r="D10" s="3">
        <v>17106219190.040001</v>
      </c>
      <c r="E10" s="3">
        <v>15896741635.75</v>
      </c>
      <c r="F10" s="4">
        <f t="shared" si="0"/>
        <v>0.71587800774423915</v>
      </c>
      <c r="G10" s="4">
        <f t="shared" si="1"/>
        <v>0.69216179530698219</v>
      </c>
      <c r="H10" s="4">
        <f t="shared" si="2"/>
        <v>0.643223210686934</v>
      </c>
    </row>
    <row r="11" spans="1:8" ht="35.25" customHeight="1" x14ac:dyDescent="0.3">
      <c r="A11" s="22" t="s">
        <v>10</v>
      </c>
      <c r="B11" s="3">
        <v>622220</v>
      </c>
      <c r="C11" s="3">
        <v>622220</v>
      </c>
      <c r="D11" s="3">
        <v>622220</v>
      </c>
      <c r="E11" s="3">
        <v>622220</v>
      </c>
      <c r="F11" s="4">
        <f t="shared" si="0"/>
        <v>1</v>
      </c>
      <c r="G11" s="4">
        <f t="shared" si="1"/>
        <v>1</v>
      </c>
      <c r="H11" s="4">
        <f t="shared" si="2"/>
        <v>1</v>
      </c>
    </row>
    <row r="12" spans="1:8" ht="35.25" customHeight="1" x14ac:dyDescent="0.3">
      <c r="A12" s="23" t="s">
        <v>11</v>
      </c>
      <c r="B12" s="19">
        <f>SUM(B9:B11)</f>
        <v>43000000000</v>
      </c>
      <c r="C12" s="19">
        <f t="shared" ref="C12:E12" si="3">SUM(C9:C11)</f>
        <v>32605551126.279999</v>
      </c>
      <c r="D12" s="19">
        <f t="shared" si="3"/>
        <v>31965140961.760002</v>
      </c>
      <c r="E12" s="19">
        <f t="shared" si="3"/>
        <v>30745353596.509998</v>
      </c>
      <c r="F12" s="20">
        <f t="shared" si="0"/>
        <v>0.75826863084372087</v>
      </c>
      <c r="G12" s="20">
        <f t="shared" si="1"/>
        <v>0.74337537120372099</v>
      </c>
      <c r="H12" s="20">
        <f t="shared" si="2"/>
        <v>0.71500822317465107</v>
      </c>
    </row>
    <row r="13" spans="1:8" ht="35.25" customHeight="1" x14ac:dyDescent="0.3">
      <c r="A13" s="23" t="s">
        <v>12</v>
      </c>
      <c r="B13" s="19">
        <v>25450000000</v>
      </c>
      <c r="C13" s="19">
        <v>21902882794.310001</v>
      </c>
      <c r="D13" s="19">
        <v>16503260527.82</v>
      </c>
      <c r="E13" s="19">
        <v>12286626568.959999</v>
      </c>
      <c r="F13" s="20">
        <f t="shared" si="0"/>
        <v>0.86062407836188615</v>
      </c>
      <c r="G13" s="20">
        <f t="shared" si="1"/>
        <v>0.64845817398113947</v>
      </c>
      <c r="H13" s="20">
        <f t="shared" si="2"/>
        <v>0.48277511076463653</v>
      </c>
    </row>
    <row r="14" spans="1:8" ht="35.25" customHeight="1" x14ac:dyDescent="0.3">
      <c r="A14" s="13" t="s">
        <v>27</v>
      </c>
      <c r="B14" s="14">
        <f>+B12+B13</f>
        <v>68450000000</v>
      </c>
      <c r="C14" s="14">
        <f t="shared" ref="C14:E14" si="4">+C12+C13</f>
        <v>54508433920.589996</v>
      </c>
      <c r="D14" s="14">
        <f t="shared" si="4"/>
        <v>48468401489.580002</v>
      </c>
      <c r="E14" s="14">
        <f t="shared" si="4"/>
        <v>43031980165.470001</v>
      </c>
      <c r="F14" s="15">
        <f t="shared" si="0"/>
        <v>0.79632481987713655</v>
      </c>
      <c r="G14" s="15">
        <f t="shared" si="1"/>
        <v>0.70808475514360847</v>
      </c>
      <c r="H14" s="15">
        <f t="shared" si="2"/>
        <v>0.62866296808575606</v>
      </c>
    </row>
    <row r="15" spans="1:8" x14ac:dyDescent="0.3">
      <c r="A15" s="24" t="s">
        <v>30</v>
      </c>
    </row>
    <row r="16" spans="1:8" x14ac:dyDescent="0.3">
      <c r="A16" s="24" t="s">
        <v>28</v>
      </c>
    </row>
  </sheetData>
  <mergeCells count="10">
    <mergeCell ref="A2:H2"/>
    <mergeCell ref="A3:H3"/>
    <mergeCell ref="A5:H5"/>
    <mergeCell ref="A6:H6"/>
    <mergeCell ref="A7:A8"/>
    <mergeCell ref="B7:B8"/>
    <mergeCell ref="C7:C8"/>
    <mergeCell ref="D7:D8"/>
    <mergeCell ref="E7:E8"/>
    <mergeCell ref="F7:H7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zoomScaleNormal="100" workbookViewId="0">
      <selection activeCell="A17" sqref="A17"/>
    </sheetView>
  </sheetViews>
  <sheetFormatPr baseColWidth="10" defaultRowHeight="16.5" x14ac:dyDescent="0.3"/>
  <cols>
    <col min="1" max="1" width="49" style="1" customWidth="1"/>
    <col min="2" max="5" width="24.7109375" style="1" customWidth="1"/>
    <col min="6" max="8" width="10" style="1" customWidth="1"/>
    <col min="9" max="10" width="11.42578125" style="1"/>
    <col min="11" max="11" width="4.28515625" style="1" bestFit="1" customWidth="1"/>
    <col min="12" max="12" width="4.140625" style="1" bestFit="1" customWidth="1"/>
    <col min="13" max="16384" width="11.42578125" style="1"/>
  </cols>
  <sheetData>
    <row r="2" spans="1:8" ht="30" customHeight="1" x14ac:dyDescent="0.3">
      <c r="A2" s="40" t="s">
        <v>23</v>
      </c>
      <c r="B2" s="40"/>
      <c r="C2" s="40"/>
      <c r="D2" s="40"/>
      <c r="E2" s="40"/>
      <c r="F2" s="40"/>
      <c r="G2" s="40"/>
      <c r="H2" s="40"/>
    </row>
    <row r="3" spans="1:8" ht="30" customHeight="1" x14ac:dyDescent="0.3">
      <c r="A3" s="40" t="s">
        <v>24</v>
      </c>
      <c r="B3" s="40"/>
      <c r="C3" s="40"/>
      <c r="D3" s="40"/>
      <c r="E3" s="40"/>
      <c r="F3" s="40"/>
      <c r="G3" s="40"/>
      <c r="H3" s="40"/>
    </row>
    <row r="5" spans="1:8" ht="30" customHeight="1" x14ac:dyDescent="0.3">
      <c r="A5" s="40" t="s">
        <v>22</v>
      </c>
      <c r="B5" s="40"/>
      <c r="C5" s="40"/>
      <c r="D5" s="40"/>
      <c r="E5" s="40"/>
      <c r="F5" s="40"/>
      <c r="G5" s="40"/>
      <c r="H5" s="40"/>
    </row>
    <row r="6" spans="1:8" x14ac:dyDescent="0.3">
      <c r="A6" s="41" t="s">
        <v>13</v>
      </c>
      <c r="B6" s="41"/>
      <c r="C6" s="41"/>
      <c r="D6" s="41"/>
      <c r="E6" s="41"/>
      <c r="F6" s="41"/>
      <c r="G6" s="41"/>
      <c r="H6" s="41"/>
    </row>
    <row r="7" spans="1:8" ht="21.75" customHeight="1" x14ac:dyDescent="0.3">
      <c r="A7" s="42" t="s">
        <v>0</v>
      </c>
      <c r="B7" s="42" t="s">
        <v>29</v>
      </c>
      <c r="C7" s="42" t="s">
        <v>2</v>
      </c>
      <c r="D7" s="42" t="s">
        <v>25</v>
      </c>
      <c r="E7" s="42" t="s">
        <v>4</v>
      </c>
      <c r="F7" s="44" t="s">
        <v>26</v>
      </c>
      <c r="G7" s="45"/>
      <c r="H7" s="46"/>
    </row>
    <row r="8" spans="1:8" ht="21.75" customHeight="1" x14ac:dyDescent="0.3">
      <c r="A8" s="43"/>
      <c r="B8" s="43"/>
      <c r="C8" s="43"/>
      <c r="D8" s="43"/>
      <c r="E8" s="43"/>
      <c r="F8" s="10" t="s">
        <v>5</v>
      </c>
      <c r="G8" s="10" t="s">
        <v>6</v>
      </c>
      <c r="H8" s="10" t="s">
        <v>7</v>
      </c>
    </row>
    <row r="9" spans="1:8" ht="26.25" customHeight="1" x14ac:dyDescent="0.3">
      <c r="A9" s="9" t="s">
        <v>8</v>
      </c>
      <c r="B9" s="7">
        <v>50925000000</v>
      </c>
      <c r="C9" s="7">
        <v>26351132441.75</v>
      </c>
      <c r="D9" s="7">
        <v>26351132441.75</v>
      </c>
      <c r="E9" s="7">
        <v>26280963423</v>
      </c>
      <c r="F9" s="4">
        <f>+C9/B9</f>
        <v>0.5174498270348552</v>
      </c>
      <c r="G9" s="4">
        <f>+D9/B9</f>
        <v>0.5174498270348552</v>
      </c>
      <c r="H9" s="4">
        <f>+E9/B9</f>
        <v>0.51607193761413839</v>
      </c>
    </row>
    <row r="10" spans="1:8" ht="26.25" customHeight="1" x14ac:dyDescent="0.3">
      <c r="A10" s="9" t="s">
        <v>9</v>
      </c>
      <c r="B10" s="7">
        <v>23068000000</v>
      </c>
      <c r="C10" s="7">
        <v>20940404123.16</v>
      </c>
      <c r="D10" s="7">
        <v>20940404123.16</v>
      </c>
      <c r="E10" s="7">
        <v>20465084000</v>
      </c>
      <c r="F10" s="4">
        <f t="shared" ref="F10:F13" si="0">+C10/B10</f>
        <v>0.90776851582972085</v>
      </c>
      <c r="G10" s="4">
        <f t="shared" ref="G10:G13" si="1">+D10/B10</f>
        <v>0.90776851582972085</v>
      </c>
      <c r="H10" s="4">
        <f t="shared" ref="H10:H13" si="2">+E10/B10</f>
        <v>0.88716334315935497</v>
      </c>
    </row>
    <row r="11" spans="1:8" ht="26.25" customHeight="1" x14ac:dyDescent="0.3">
      <c r="A11" s="9" t="s">
        <v>10</v>
      </c>
      <c r="B11" s="7">
        <v>980000000</v>
      </c>
      <c r="C11" s="7">
        <v>152559788</v>
      </c>
      <c r="D11" s="7">
        <v>152559788</v>
      </c>
      <c r="E11" s="7">
        <v>152559788</v>
      </c>
      <c r="F11" s="4">
        <f t="shared" si="0"/>
        <v>0.15567325306122448</v>
      </c>
      <c r="G11" s="4">
        <f t="shared" si="1"/>
        <v>0.15567325306122448</v>
      </c>
      <c r="H11" s="4">
        <f t="shared" si="2"/>
        <v>0.15567325306122448</v>
      </c>
    </row>
    <row r="12" spans="1:8" ht="26.25" customHeight="1" x14ac:dyDescent="0.3">
      <c r="A12" s="18" t="s">
        <v>11</v>
      </c>
      <c r="B12" s="19">
        <f>SUM(B9:B11)</f>
        <v>74973000000</v>
      </c>
      <c r="C12" s="19">
        <f t="shared" ref="C12:E12" si="3">SUM(C9:C11)</f>
        <v>47444096352.910004</v>
      </c>
      <c r="D12" s="19">
        <f t="shared" si="3"/>
        <v>47444096352.910004</v>
      </c>
      <c r="E12" s="19">
        <f t="shared" si="3"/>
        <v>46898607211</v>
      </c>
      <c r="F12" s="20">
        <f t="shared" si="0"/>
        <v>0.63281576504755055</v>
      </c>
      <c r="G12" s="20">
        <f t="shared" si="1"/>
        <v>0.63281576504755055</v>
      </c>
      <c r="H12" s="20">
        <f t="shared" si="2"/>
        <v>0.62553995719792455</v>
      </c>
    </row>
    <row r="13" spans="1:8" ht="26.25" customHeight="1" x14ac:dyDescent="0.3">
      <c r="A13" s="18" t="s">
        <v>12</v>
      </c>
      <c r="B13" s="19">
        <v>31050000000</v>
      </c>
      <c r="C13" s="19">
        <v>28942654715.029999</v>
      </c>
      <c r="D13" s="19">
        <v>27444632475.029999</v>
      </c>
      <c r="E13" s="19">
        <v>24171976814.880001</v>
      </c>
      <c r="F13" s="20">
        <f t="shared" si="0"/>
        <v>0.93213058663542669</v>
      </c>
      <c r="G13" s="20">
        <f t="shared" si="1"/>
        <v>0.88388510386570041</v>
      </c>
      <c r="H13" s="20">
        <f t="shared" si="2"/>
        <v>0.77848556569661842</v>
      </c>
    </row>
    <row r="14" spans="1:8" ht="26.25" customHeight="1" x14ac:dyDescent="0.3">
      <c r="A14" s="13" t="s">
        <v>17</v>
      </c>
      <c r="B14" s="14">
        <v>106023000000</v>
      </c>
      <c r="C14" s="14">
        <v>76386751067.940002</v>
      </c>
      <c r="D14" s="14">
        <v>74888728827.940002</v>
      </c>
      <c r="E14" s="14">
        <v>71070584025.880005</v>
      </c>
      <c r="F14" s="16">
        <f>+C14/B14</f>
        <v>0.72047339792252629</v>
      </c>
      <c r="G14" s="16">
        <f>+D14/B14</f>
        <v>0.70634417841355179</v>
      </c>
      <c r="H14" s="16">
        <f>+E14/B14</f>
        <v>0.6703317584475067</v>
      </c>
    </row>
    <row r="15" spans="1:8" x14ac:dyDescent="0.3">
      <c r="A15" s="24" t="s">
        <v>30</v>
      </c>
      <c r="B15" s="5"/>
      <c r="C15" s="5"/>
      <c r="D15" s="5"/>
      <c r="E15" s="5"/>
    </row>
    <row r="16" spans="1:8" x14ac:dyDescent="0.3">
      <c r="A16" s="24" t="s">
        <v>31</v>
      </c>
      <c r="B16" s="5"/>
      <c r="C16" s="5"/>
      <c r="D16" s="5"/>
      <c r="E16" s="5"/>
    </row>
  </sheetData>
  <mergeCells count="10">
    <mergeCell ref="F7:H7"/>
    <mergeCell ref="A2:H2"/>
    <mergeCell ref="A3:H3"/>
    <mergeCell ref="A5:H5"/>
    <mergeCell ref="A6:H6"/>
    <mergeCell ref="A7:A8"/>
    <mergeCell ref="B7:B8"/>
    <mergeCell ref="C7:C8"/>
    <mergeCell ref="D7:D8"/>
    <mergeCell ref="E7:E8"/>
  </mergeCells>
  <pageMargins left="0.7" right="0.7" top="0.75" bottom="0.75" header="0.3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zoomScaleNormal="100" workbookViewId="0">
      <selection activeCell="A15" sqref="A15"/>
    </sheetView>
  </sheetViews>
  <sheetFormatPr baseColWidth="10" defaultRowHeight="16.5" x14ac:dyDescent="0.3"/>
  <cols>
    <col min="1" max="1" width="49" style="1" customWidth="1"/>
    <col min="2" max="5" width="23.42578125" style="1" customWidth="1"/>
    <col min="6" max="8" width="10" style="1" customWidth="1"/>
    <col min="9" max="10" width="11.42578125" style="1"/>
    <col min="11" max="11" width="4.28515625" style="1" bestFit="1" customWidth="1"/>
    <col min="12" max="12" width="4.140625" style="1" bestFit="1" customWidth="1"/>
    <col min="13" max="16384" width="11.42578125" style="1"/>
  </cols>
  <sheetData>
    <row r="2" spans="1:8" ht="30" customHeight="1" x14ac:dyDescent="0.3">
      <c r="A2" s="47" t="s">
        <v>14</v>
      </c>
      <c r="B2" s="47"/>
      <c r="C2" s="47"/>
      <c r="D2" s="47"/>
      <c r="E2" s="47"/>
      <c r="F2" s="47"/>
      <c r="G2" s="47"/>
      <c r="H2" s="47"/>
    </row>
    <row r="3" spans="1:8" ht="30" customHeight="1" x14ac:dyDescent="0.3">
      <c r="A3" s="47" t="s">
        <v>19</v>
      </c>
      <c r="B3" s="47"/>
      <c r="C3" s="47"/>
      <c r="D3" s="47"/>
      <c r="E3" s="47"/>
      <c r="F3" s="47"/>
      <c r="G3" s="47"/>
      <c r="H3" s="47"/>
    </row>
    <row r="4" spans="1:8" x14ac:dyDescent="0.3">
      <c r="A4" s="48" t="s">
        <v>13</v>
      </c>
      <c r="B4" s="48"/>
      <c r="C4" s="48"/>
      <c r="D4" s="48"/>
      <c r="E4" s="48"/>
      <c r="F4" s="48"/>
      <c r="G4" s="48"/>
      <c r="H4" s="48"/>
    </row>
    <row r="5" spans="1:8" ht="26.25" customHeight="1" x14ac:dyDescent="0.3">
      <c r="A5" s="2"/>
      <c r="B5" s="6"/>
      <c r="C5" s="6"/>
      <c r="D5" s="6"/>
      <c r="E5" s="6"/>
      <c r="F5" s="49" t="s">
        <v>16</v>
      </c>
      <c r="G5" s="50"/>
      <c r="H5" s="51"/>
    </row>
    <row r="6" spans="1:8" ht="26.25" customHeight="1" x14ac:dyDescent="0.3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1" t="s">
        <v>5</v>
      </c>
      <c r="G6" s="11" t="s">
        <v>6</v>
      </c>
      <c r="H6" s="11" t="s">
        <v>7</v>
      </c>
    </row>
    <row r="7" spans="1:8" ht="26.25" customHeight="1" x14ac:dyDescent="0.3">
      <c r="A7" s="9" t="s">
        <v>8</v>
      </c>
      <c r="B7" s="7">
        <v>43182445000</v>
      </c>
      <c r="C7" s="7">
        <v>36182784649</v>
      </c>
      <c r="D7" s="7">
        <v>36182784649</v>
      </c>
      <c r="E7" s="7">
        <v>36135633381</v>
      </c>
      <c r="F7" s="17">
        <f t="shared" ref="F7:F12" si="0">+C7/B7</f>
        <v>0.83790495533543785</v>
      </c>
      <c r="G7" s="17">
        <f t="shared" ref="G7:G12" si="1">+D7/B7</f>
        <v>0.83790495533543785</v>
      </c>
      <c r="H7" s="17">
        <f t="shared" ref="H7:H12" si="2">+E7/B7</f>
        <v>0.83681304708429549</v>
      </c>
    </row>
    <row r="8" spans="1:8" ht="26.25" customHeight="1" x14ac:dyDescent="0.3">
      <c r="A8" s="9" t="s">
        <v>9</v>
      </c>
      <c r="B8" s="7">
        <v>23483000000</v>
      </c>
      <c r="C8" s="7">
        <v>21202993041.84</v>
      </c>
      <c r="D8" s="7">
        <v>20986829990.84</v>
      </c>
      <c r="E8" s="7">
        <v>19955631284.549999</v>
      </c>
      <c r="F8" s="17">
        <f t="shared" si="0"/>
        <v>0.90290819068432482</v>
      </c>
      <c r="G8" s="17">
        <f t="shared" si="1"/>
        <v>0.8937031039833071</v>
      </c>
      <c r="H8" s="17">
        <f t="shared" si="2"/>
        <v>0.84979054143635824</v>
      </c>
    </row>
    <row r="9" spans="1:8" ht="26.25" customHeight="1" x14ac:dyDescent="0.3">
      <c r="A9" s="9" t="s">
        <v>10</v>
      </c>
      <c r="B9" s="7">
        <v>183000000</v>
      </c>
      <c r="C9" s="7">
        <v>136491504</v>
      </c>
      <c r="D9" s="7">
        <v>136491504</v>
      </c>
      <c r="E9" s="7">
        <v>136491504</v>
      </c>
      <c r="F9" s="17">
        <f t="shared" si="0"/>
        <v>0.74585521311475411</v>
      </c>
      <c r="G9" s="17">
        <f t="shared" si="1"/>
        <v>0.74585521311475411</v>
      </c>
      <c r="H9" s="17">
        <f t="shared" si="2"/>
        <v>0.74585521311475411</v>
      </c>
    </row>
    <row r="10" spans="1:8" ht="26.25" customHeight="1" x14ac:dyDescent="0.3">
      <c r="A10" s="18" t="s">
        <v>11</v>
      </c>
      <c r="B10" s="19">
        <f>SUM(B7:B9)</f>
        <v>66848445000</v>
      </c>
      <c r="C10" s="19">
        <f t="shared" ref="C10:E10" si="3">SUM(C7:C9)</f>
        <v>57522269194.839996</v>
      </c>
      <c r="D10" s="19">
        <f t="shared" si="3"/>
        <v>57306106143.839996</v>
      </c>
      <c r="E10" s="19">
        <f t="shared" si="3"/>
        <v>56227756169.550003</v>
      </c>
      <c r="F10" s="21">
        <f t="shared" si="0"/>
        <v>0.86048776743931732</v>
      </c>
      <c r="G10" s="21">
        <f t="shared" si="1"/>
        <v>0.85725413872888134</v>
      </c>
      <c r="H10" s="21">
        <f t="shared" si="2"/>
        <v>0.84112287383124629</v>
      </c>
    </row>
    <row r="11" spans="1:8" ht="26.25" customHeight="1" x14ac:dyDescent="0.3">
      <c r="A11" s="18" t="s">
        <v>12</v>
      </c>
      <c r="B11" s="19">
        <v>19967000000</v>
      </c>
      <c r="C11" s="19">
        <v>18839687372.91</v>
      </c>
      <c r="D11" s="19">
        <v>16696654941.91</v>
      </c>
      <c r="E11" s="19">
        <v>11931927482.99</v>
      </c>
      <c r="F11" s="21">
        <f t="shared" si="0"/>
        <v>0.94354121164471372</v>
      </c>
      <c r="G11" s="21">
        <f t="shared" si="1"/>
        <v>0.83621249771673256</v>
      </c>
      <c r="H11" s="21">
        <f t="shared" si="2"/>
        <v>0.59758238508489003</v>
      </c>
    </row>
    <row r="12" spans="1:8" s="8" customFormat="1" ht="26.25" customHeight="1" x14ac:dyDescent="0.3">
      <c r="A12" s="13" t="s">
        <v>18</v>
      </c>
      <c r="B12" s="14">
        <f>+B10+B11</f>
        <v>86815445000</v>
      </c>
      <c r="C12" s="14">
        <f t="shared" ref="C12:E12" si="4">+C10+C11</f>
        <v>76361956567.75</v>
      </c>
      <c r="D12" s="14">
        <f t="shared" si="4"/>
        <v>74002761085.75</v>
      </c>
      <c r="E12" s="14">
        <f t="shared" si="4"/>
        <v>68159683652.540001</v>
      </c>
      <c r="F12" s="16">
        <f t="shared" si="0"/>
        <v>0.87958953119171368</v>
      </c>
      <c r="G12" s="16">
        <f t="shared" si="1"/>
        <v>0.8524146951703121</v>
      </c>
      <c r="H12" s="16">
        <f t="shared" si="2"/>
        <v>0.7851101109087214</v>
      </c>
    </row>
    <row r="13" spans="1:8" x14ac:dyDescent="0.3">
      <c r="A13" s="1" t="s">
        <v>15</v>
      </c>
      <c r="B13" s="5"/>
      <c r="C13" s="5"/>
      <c r="D13" s="5"/>
      <c r="E13" s="5"/>
    </row>
    <row r="14" spans="1:8" x14ac:dyDescent="0.3">
      <c r="B14" s="5"/>
      <c r="C14" s="5"/>
      <c r="D14" s="5"/>
      <c r="E14" s="5"/>
    </row>
    <row r="15" spans="1:8" x14ac:dyDescent="0.3">
      <c r="B15" s="5"/>
      <c r="C15" s="5"/>
      <c r="D15" s="5"/>
      <c r="E15" s="5"/>
    </row>
  </sheetData>
  <mergeCells count="4">
    <mergeCell ref="A2:H2"/>
    <mergeCell ref="A4:H4"/>
    <mergeCell ref="F5:H5"/>
    <mergeCell ref="A3:H3"/>
  </mergeCells>
  <pageMargins left="0.7" right="0.7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tabSelected="1" zoomScale="85" zoomScaleNormal="85" zoomScaleSheetLayoutView="85" zoomScalePageLayoutView="55" workbookViewId="0"/>
  </sheetViews>
  <sheetFormatPr baseColWidth="10" defaultRowHeight="15" x14ac:dyDescent="0.25"/>
  <cols>
    <col min="1" max="1" width="15.140625" style="25" customWidth="1"/>
    <col min="2" max="2" width="32" style="25" customWidth="1"/>
    <col min="3" max="3" width="42.28515625" style="25" customWidth="1"/>
    <col min="4" max="4" width="13.28515625" style="25" customWidth="1"/>
    <col min="5" max="5" width="16.5703125" style="25" customWidth="1"/>
    <col min="6" max="6" width="16.28515625" style="25" customWidth="1"/>
    <col min="7" max="7" width="15.140625" style="25" customWidth="1"/>
    <col min="8" max="8" width="16.140625" style="25" customWidth="1"/>
    <col min="9" max="9" width="16.42578125" style="25" customWidth="1"/>
    <col min="10" max="10" width="9" style="25" customWidth="1"/>
    <col min="11" max="11" width="7.85546875" style="25" customWidth="1"/>
    <col min="12" max="12" width="7.7109375" style="25" customWidth="1"/>
    <col min="13" max="16384" width="11.42578125" style="25"/>
  </cols>
  <sheetData>
    <row r="2" spans="1:12" ht="27" customHeight="1" x14ac:dyDescent="0.25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6.25" x14ac:dyDescent="0.25">
      <c r="A3" s="52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8.75" customHeight="1" x14ac:dyDescent="0.25"/>
    <row r="5" spans="1:12" ht="20.25" x14ac:dyDescent="0.25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x14ac:dyDescent="0.25">
      <c r="A6" s="54" t="s">
        <v>13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32" customFormat="1" ht="38.25" x14ac:dyDescent="0.25">
      <c r="A7" s="26" t="s">
        <v>39</v>
      </c>
      <c r="B7" s="26" t="s">
        <v>20</v>
      </c>
      <c r="C7" s="30" t="s">
        <v>40</v>
      </c>
      <c r="D7" s="26" t="s">
        <v>41</v>
      </c>
      <c r="E7" s="26" t="s">
        <v>42</v>
      </c>
      <c r="F7" s="31" t="s">
        <v>53</v>
      </c>
      <c r="G7" s="31" t="s">
        <v>2</v>
      </c>
      <c r="H7" s="31" t="s">
        <v>3</v>
      </c>
      <c r="I7" s="31" t="s">
        <v>4</v>
      </c>
      <c r="J7" s="31" t="s">
        <v>5</v>
      </c>
      <c r="K7" s="31" t="s">
        <v>6</v>
      </c>
      <c r="L7" s="31" t="s">
        <v>7</v>
      </c>
    </row>
    <row r="8" spans="1:12" ht="90" x14ac:dyDescent="0.25">
      <c r="A8" s="33" t="s">
        <v>46</v>
      </c>
      <c r="B8" s="28" t="s">
        <v>36</v>
      </c>
      <c r="C8" s="34" t="s">
        <v>47</v>
      </c>
      <c r="D8" s="35" t="s">
        <v>45</v>
      </c>
      <c r="E8" s="36" t="s">
        <v>33</v>
      </c>
      <c r="F8" s="29">
        <v>500000000</v>
      </c>
      <c r="G8" s="29">
        <v>500000000</v>
      </c>
      <c r="H8" s="29">
        <v>467342830</v>
      </c>
      <c r="I8" s="29">
        <v>467342830</v>
      </c>
      <c r="J8" s="37">
        <f>+G8/F8</f>
        <v>1</v>
      </c>
      <c r="K8" s="37">
        <f>+H8/F8</f>
        <v>0.93468565999999997</v>
      </c>
      <c r="L8" s="37">
        <f>+I8/F8</f>
        <v>0.93468565999999997</v>
      </c>
    </row>
    <row r="9" spans="1:12" ht="60" x14ac:dyDescent="0.25">
      <c r="A9" s="33" t="s">
        <v>49</v>
      </c>
      <c r="B9" s="28" t="s">
        <v>38</v>
      </c>
      <c r="C9" s="34" t="s">
        <v>50</v>
      </c>
      <c r="D9" s="35" t="s">
        <v>45</v>
      </c>
      <c r="E9" s="36" t="s">
        <v>34</v>
      </c>
      <c r="F9" s="29">
        <v>2740789965</v>
      </c>
      <c r="G9" s="29">
        <v>2740789311</v>
      </c>
      <c r="H9" s="29">
        <v>1508721519</v>
      </c>
      <c r="I9" s="29">
        <v>1508721519</v>
      </c>
      <c r="J9" s="37">
        <f t="shared" ref="J9:J10" si="0">+G9/F9</f>
        <v>0.999999761382664</v>
      </c>
      <c r="K9" s="37">
        <f t="shared" ref="K9:K10" si="1">+H9/F9</f>
        <v>0.55046958660329159</v>
      </c>
      <c r="L9" s="37">
        <f t="shared" ref="L9:L10" si="2">+I9/F9</f>
        <v>0.55046958660329159</v>
      </c>
    </row>
    <row r="10" spans="1:12" ht="90" x14ac:dyDescent="0.25">
      <c r="A10" s="33" t="s">
        <v>44</v>
      </c>
      <c r="B10" s="28" t="s">
        <v>37</v>
      </c>
      <c r="C10" s="34" t="s">
        <v>48</v>
      </c>
      <c r="D10" s="35" t="s">
        <v>45</v>
      </c>
      <c r="E10" s="36" t="s">
        <v>35</v>
      </c>
      <c r="F10" s="29">
        <v>4000000000</v>
      </c>
      <c r="G10" s="29">
        <v>3999323967.54</v>
      </c>
      <c r="H10" s="29">
        <v>2786933889.4099998</v>
      </c>
      <c r="I10" s="29">
        <v>2786933889.4099998</v>
      </c>
      <c r="J10" s="37">
        <f t="shared" si="0"/>
        <v>0.99983099188500002</v>
      </c>
      <c r="K10" s="37">
        <f t="shared" si="1"/>
        <v>0.69673347235249994</v>
      </c>
      <c r="L10" s="37">
        <f t="shared" si="2"/>
        <v>0.69673347235249994</v>
      </c>
    </row>
    <row r="11" spans="1:12" x14ac:dyDescent="0.25">
      <c r="A11" s="55" t="s">
        <v>43</v>
      </c>
      <c r="B11" s="55"/>
      <c r="C11" s="56"/>
      <c r="D11" s="55"/>
      <c r="E11" s="55"/>
      <c r="F11" s="38">
        <f>SUM(F8:F10)</f>
        <v>7240789965</v>
      </c>
      <c r="G11" s="38">
        <f t="shared" ref="G11:I11" si="3">SUM(G8:G10)</f>
        <v>7240113278.54</v>
      </c>
      <c r="H11" s="38">
        <f t="shared" si="3"/>
        <v>4762998238.4099998</v>
      </c>
      <c r="I11" s="38">
        <f t="shared" si="3"/>
        <v>4762998238.4099998</v>
      </c>
      <c r="J11" s="39">
        <f>+G11/F11</f>
        <v>0.99990654521629951</v>
      </c>
      <c r="K11" s="39">
        <f>+H11/F11</f>
        <v>0.65780091142444841</v>
      </c>
      <c r="L11" s="39">
        <f>+I11/F11</f>
        <v>0.65780091142444841</v>
      </c>
    </row>
    <row r="12" spans="1:12" x14ac:dyDescent="0.25">
      <c r="A12" s="27" t="s">
        <v>30</v>
      </c>
    </row>
    <row r="13" spans="1:12" x14ac:dyDescent="0.25">
      <c r="A13" s="27" t="s">
        <v>51</v>
      </c>
    </row>
  </sheetData>
  <mergeCells count="5">
    <mergeCell ref="A2:L2"/>
    <mergeCell ref="A3:L3"/>
    <mergeCell ref="A5:L5"/>
    <mergeCell ref="A6:L6"/>
    <mergeCell ref="A11:E11"/>
  </mergeCells>
  <pageMargins left="0.70866141732283472" right="0.70866141732283472" top="1.3385826771653544" bottom="0.74803149606299213" header="0.31496062992125984" footer="0.31496062992125984"/>
  <pageSetup paperSize="9" scale="63" orientation="landscape" r:id="rId1"/>
  <headerFooter>
    <oddHeader>&amp;C&amp;"Work Sans Light,Negrita"&amp;16&amp;K00-033SIN CLASIFICACIÓN &amp;R&amp;G</oddHeader>
    <oddFooter>&amp;L&amp;G&amp;C&amp;"Work Sans Light,Negrita"&amp;16&amp;K00-033SIN CLASIFICACIÓN 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baseType="lpstr" size="8">
      <vt:lpstr>Ejecución 2012</vt:lpstr>
      <vt:lpstr>Ejecución 2013</vt:lpstr>
      <vt:lpstr>Historico 2014</vt:lpstr>
      <vt:lpstr>Ejecución 2019</vt:lpstr>
      <vt:lpstr>'Ejecución 2012'!Print_Area</vt:lpstr>
      <vt:lpstr>'Ejecución 2013'!Print_Area</vt:lpstr>
      <vt:lpstr>'Ejecución 2019'!Print_Area</vt:lpstr>
      <vt:lpstr>'Historico 2014'!Print_Area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